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896" windowWidth="15450" windowHeight="11580" activeTab="0"/>
  </bookViews>
  <sheets>
    <sheet name="Приложение" sheetId="1" r:id="rId1"/>
  </sheets>
  <definedNames>
    <definedName name="_Toc329252535" localSheetId="0">'Приложение'!#REF!</definedName>
    <definedName name="_xlnm.Print_Titles" localSheetId="0">'Приложение'!$11:$13</definedName>
    <definedName name="_xlnm.Print_Area" localSheetId="0">'Приложение'!$A$1:$S$218</definedName>
  </definedNames>
  <calcPr fullCalcOnLoad="1"/>
</workbook>
</file>

<file path=xl/sharedStrings.xml><?xml version="1.0" encoding="utf-8"?>
<sst xmlns="http://schemas.openxmlformats.org/spreadsheetml/2006/main" count="1518" uniqueCount="228">
  <si>
    <t>Главный раздел, подраздел</t>
  </si>
  <si>
    <t>Целевая статья</t>
  </si>
  <si>
    <t>Вид расходов</t>
  </si>
  <si>
    <t>Х</t>
  </si>
  <si>
    <t>Значения по годам реализации</t>
  </si>
  <si>
    <t>Коды бюджетной классификации расходов</t>
  </si>
  <si>
    <t>тыс.рублей</t>
  </si>
  <si>
    <t xml:space="preserve"> - из федерального бюджета</t>
  </si>
  <si>
    <t xml:space="preserve"> - из местных бюджетов</t>
  </si>
  <si>
    <t xml:space="preserve"> - из внебюджетных источников</t>
  </si>
  <si>
    <t>Единица измерения показателя</t>
  </si>
  <si>
    <t>Сроки реализации</t>
  </si>
  <si>
    <t>Ответственный исполнитель и соисполнители</t>
  </si>
  <si>
    <t>Методика расчета показателя</t>
  </si>
  <si>
    <t>№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</si>
  <si>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</si>
  <si>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</si>
  <si>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</si>
  <si>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</si>
  <si>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</si>
  <si>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</si>
  <si>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</si>
  <si>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</si>
  <si>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</si>
  <si>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</si>
  <si>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</si>
  <si>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</si>
  <si>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</si>
  <si>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</si>
  <si>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</si>
  <si>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гр.17</t>
  </si>
  <si>
    <t>гр.18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</si>
  <si>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</si>
  <si>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</si>
  <si>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Коэффициент значимости</t>
  </si>
  <si>
    <t>гр.16</t>
  </si>
  <si>
    <t>кроме того, финансирование из других источников:</t>
  </si>
  <si>
    <t>ИТОГО общий объем финансирования государственной программы за счет краевого бюджета</t>
  </si>
  <si>
    <t>в том числе для молодых семей и молодых специалистов"</t>
  </si>
  <si>
    <t>единиц</t>
  </si>
  <si>
    <t>тыс.мест</t>
  </si>
  <si>
    <t>Абсолютное значение</t>
  </si>
  <si>
    <t xml:space="preserve"> - из местных бюджетов </t>
  </si>
  <si>
    <t xml:space="preserve"> - из федерального бюджета </t>
  </si>
  <si>
    <t>1.1</t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</si>
  <si>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"Количество населенных пунктов, в которых введены в эксплуатацию автомобильные дороги"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</si>
  <si>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"Ввод и приобретение жилья для граждан, проживающих в сельской местности", всего 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</si>
  <si>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"Ввод в действие учреждений культурно-досугового типа"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</si>
  <si>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"Количество введенных в действие общеобразовательных организаций"</t>
    </r>
  </si>
  <si>
    <t xml:space="preserve">Минсельхоз Забайкальского края </t>
  </si>
  <si>
    <t>Минсельхоз Забайкальского края</t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</si>
  <si>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"Ввод в действие фельдшерско-акушерских пунктов и (или) офисов врачей общей практики"</t>
    </r>
  </si>
  <si>
    <t>в том числе молодых семей и молодых специалистов</t>
  </si>
  <si>
    <t>тыс. мест</t>
  </si>
  <si>
    <t xml:space="preserve">к Государственной программе </t>
  </si>
  <si>
    <t>Забайкальского края</t>
  </si>
  <si>
    <t>1.1.1.1</t>
  </si>
  <si>
    <t>1.1.1</t>
  </si>
  <si>
    <t>1.1.2</t>
  </si>
  <si>
    <t>1.1.2.1</t>
  </si>
  <si>
    <t>1.1.2.2</t>
  </si>
  <si>
    <t>1.1.2.3</t>
  </si>
  <si>
    <t>1.1.2.4</t>
  </si>
  <si>
    <t>1.1.2.7</t>
  </si>
  <si>
    <t>1.1.3</t>
  </si>
  <si>
    <r>
      <rPr>
        <b/>
        <sz val="11"/>
        <rFont val="Calibri"/>
        <family val="2"/>
      </rPr>
      <t>Мероприятие 3</t>
    </r>
    <r>
      <rPr>
        <sz val="11"/>
        <rFont val="Calibri"/>
        <family val="2"/>
      </rPr>
      <t xml:space="preserve"> "Развитие сети плоскостных спортивных сооружений в сельской местности 
(субсидии на софинансирование капитальных вложений в объекты государственной (муниципальной) собственности в рамках развития сети плоскостных спортивных сооружений в сельской местности)"</t>
    </r>
  </si>
  <si>
    <r>
      <rPr>
        <b/>
        <sz val="11"/>
        <rFont val="Calibri"/>
        <family val="2"/>
      </rPr>
      <t>Мероприятие 4</t>
    </r>
    <r>
      <rPr>
        <sz val="11"/>
        <rFont val="Calibri"/>
        <family val="2"/>
      </rPr>
      <t xml:space="preserve"> "Развитие сети учреждений культурно-досугового типа в сельской местности 
(капитальные вложения в объекты государственной (муниципальной) собственности и в объекты недвижимого имущества, приобретаемые в государственную (муниципальную) собственность в рамках развития сети учреждений культурно-досугового типа)"</t>
    </r>
  </si>
  <si>
    <t>Минспорт Забайкальского края</t>
  </si>
  <si>
    <t>20 1 02</t>
  </si>
  <si>
    <t>20 1 01</t>
  </si>
  <si>
    <t>20 1 03</t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</si>
  <si>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"Количество реализованных проектов местных инициатив граждан, проживающих в сельской местности, получивших грантовую поддержку"</t>
    </r>
  </si>
  <si>
    <t xml:space="preserve">
520</t>
  </si>
  <si>
    <t>%</t>
  </si>
  <si>
    <t>СНоф - численность сельского населения, обеспеченного фельдшерско-акушерскими пунктами и (или) офисами врачей общей практики;</t>
  </si>
  <si>
    <t>СНосс - численность сельского населения, обеспеченного плоскостными спортивными сооружениями;</t>
  </si>
  <si>
    <t>СНоук - численность сельского населения, обеспеченного учреждениями культурно-досугового типа;</t>
  </si>
  <si>
    <t>СНопв - численность сельского населения, обеспеченного питьевой водой;</t>
  </si>
  <si>
    <t>СНог - численность сельского населения, обеспеченного сетевым газом;</t>
  </si>
  <si>
    <t>СНод - численность сельского населения, обеспеченного автомобильными дорогами общего 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продукции;</t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</si>
  <si>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"Доля сельского населения, обеспеченного учреждениями культурно-досугового типа"</t>
    </r>
  </si>
  <si>
    <r>
      <t xml:space="preserve">Показатель </t>
    </r>
    <r>
      <rPr>
        <sz val="11"/>
        <rFont val="Calibri"/>
        <family val="2"/>
      </rPr>
      <t>"Количество муниципальных районов Забайкальского края, прошедших отбор на предоставление субсидий бюджетам муниципальных районов Забайкальского края из бюджета Забайкальского края на реализацию мероприятий по улучшению жилищных условий граждан, проживающих в сельской местности, в том числе молодых семей и молодых специалистов"</t>
    </r>
  </si>
  <si>
    <r>
      <t xml:space="preserve">2 </t>
    </r>
    <r>
      <rPr>
        <sz val="14"/>
        <rFont val="Times New Roman"/>
        <family val="1"/>
      </rPr>
      <t xml:space="preserve">Доля сельского населения, обеспеченного фельдшерско-акушерскими пунктами и (или) офисами врачей общей практики, определяется по формуле: Dсноф=СНоф\СНобщ*100, где </t>
    </r>
  </si>
  <si>
    <r>
      <rPr>
        <vertAlign val="superscript"/>
        <sz val="14"/>
        <rFont val="Times New Roman"/>
        <family val="1"/>
      </rPr>
      <t xml:space="preserve">3 </t>
    </r>
    <r>
      <rPr>
        <sz val="14"/>
        <rFont val="Times New Roman"/>
        <family val="1"/>
      </rPr>
      <t>Доля сельского населения, обеспеченного плоскостными спортивными сооружениями, определяется по формуле: Dсносс=СНосс\СНобщ*100, где</t>
    </r>
  </si>
  <si>
    <r>
      <rPr>
        <vertAlign val="superscript"/>
        <sz val="14"/>
        <rFont val="Times New Roman"/>
        <family val="1"/>
      </rPr>
      <t xml:space="preserve">4 </t>
    </r>
    <r>
      <rPr>
        <sz val="14"/>
        <rFont val="Times New Roman"/>
        <family val="1"/>
      </rPr>
      <t>Доля сельского населения, обеспеченного учреждениями культурно-досугового типа, определяется по формуле: Dсноук=СНоук\СНобщ*100, где</t>
    </r>
  </si>
  <si>
    <r>
      <rPr>
        <vertAlign val="superscript"/>
        <sz val="14"/>
        <rFont val="Times New Roman"/>
        <family val="1"/>
      </rPr>
      <t xml:space="preserve">5 </t>
    </r>
    <r>
      <rPr>
        <sz val="14"/>
        <rFont val="Times New Roman"/>
        <family val="1"/>
      </rPr>
      <t>Доля сельского населения, обеспеченного питьевой водой, определяется по формуле: Dснопв=СНопв\СНобщ*100, где</t>
    </r>
  </si>
  <si>
    <r>
      <rPr>
        <vertAlign val="superscript"/>
        <sz val="14"/>
        <rFont val="Times New Roman"/>
        <family val="1"/>
      </rPr>
      <t xml:space="preserve">6 </t>
    </r>
    <r>
      <rPr>
        <sz val="14"/>
        <rFont val="Times New Roman"/>
        <family val="1"/>
      </rPr>
      <t>Доля сельского населения, обеспеченного сетевым газом, определяется по формуле: Dсног=СНог\СНобщ*100, где</t>
    </r>
  </si>
  <si>
    <r>
      <rPr>
        <vertAlign val="superscript"/>
        <sz val="14"/>
        <rFont val="Times New Roman"/>
        <family val="1"/>
      </rPr>
      <t xml:space="preserve">7 </t>
    </r>
    <r>
      <rPr>
        <sz val="14"/>
        <rFont val="Times New Roman"/>
        <family val="1"/>
      </rPr>
      <t>Доля сельского населения, обеспеченного автомобильными дорогами общего 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определяется по формуле: Dснод=СНод\СНобщ*100, где</t>
    </r>
  </si>
  <si>
    <t>тыс.уч.мест</t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</si>
  <si>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"Ввод в действие общеобразовательных организаций"</t>
    </r>
  </si>
  <si>
    <t>финансирование за счет краевого бюджета:</t>
  </si>
  <si>
    <t>финансирование за счет краевого бюджета</t>
  </si>
  <si>
    <t>П1ГП</t>
  </si>
  <si>
    <t>П2ГП</t>
  </si>
  <si>
    <t>П3ГП</t>
  </si>
  <si>
    <t>П4ГП</t>
  </si>
  <si>
    <t>П1ПП1</t>
  </si>
  <si>
    <t>П2ПП1</t>
  </si>
  <si>
    <t>П3ПП1</t>
  </si>
  <si>
    <t>П4ПП1</t>
  </si>
  <si>
    <t>П7ПП1</t>
  </si>
  <si>
    <t>П8ПП1</t>
  </si>
  <si>
    <r>
      <t xml:space="preserve">Основное мероприятие 1  </t>
    </r>
    <r>
      <rPr>
        <sz val="11"/>
        <rFont val="Calibri"/>
        <family val="2"/>
      </rPr>
      <t>"Улучшение жилищных условий граждан, проживающих в сельской местности, в том числе молодых семей и молодых специалистов"</t>
    </r>
  </si>
  <si>
    <r>
      <rPr>
        <b/>
        <sz val="11"/>
        <rFont val="Calibri"/>
        <family val="2"/>
      </rPr>
      <t xml:space="preserve">Мероприятие 1 </t>
    </r>
    <r>
      <rPr>
        <sz val="11"/>
        <rFont val="Calibri"/>
        <family val="2"/>
      </rPr>
      <t xml:space="preserve"> "Проведение отбора муниципальных районов Забайкальского края для предоставления субсидий бюджетам муниципальных районов Забайкальского края из бюджета Забайкальского края на реализацию мероприятий по улучшению жилищных условий граждан, проживающих в сельской местности, в том числе молодых семей и молодых специалистов" </t>
    </r>
  </si>
  <si>
    <t>П1М1
ОМ1ПП1</t>
  </si>
  <si>
    <r>
      <t xml:space="preserve">Основное мероприятие 2  </t>
    </r>
    <r>
      <rPr>
        <sz val="11"/>
        <rFont val="Calibri"/>
        <family val="2"/>
      </rPr>
      <t>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(осуществление бюджетных инвестиций в объекты капитального строительства государственной (муниципальной) собственности и в объекты недвижимого имущества, приобретаемые в государственную (муниципальную) собственность)"</t>
    </r>
  </si>
  <si>
    <t>П1ОМ2
ПП1</t>
  </si>
  <si>
    <t>П2ОМ2
ПП1</t>
  </si>
  <si>
    <t>П3ОМ2
ПП1</t>
  </si>
  <si>
    <t>П4ОМ2
ПП1</t>
  </si>
  <si>
    <t>П7ОМ2
ПП1</t>
  </si>
  <si>
    <t>П1М1
ОМ2ПП1</t>
  </si>
  <si>
    <t>П1М2
ОМ2ПП1</t>
  </si>
  <si>
    <t>П1М3
ОМ2ПП1</t>
  </si>
  <si>
    <t>П1М4
ОМ2ПП1</t>
  </si>
  <si>
    <t>П1М7
ОМ2ПП1</t>
  </si>
  <si>
    <t>П1ОМ3
ПП1</t>
  </si>
  <si>
    <r>
      <rPr>
        <b/>
        <sz val="11"/>
        <rFont val="Calibri"/>
        <family val="2"/>
      </rPr>
      <t xml:space="preserve">Показатель </t>
    </r>
    <r>
      <rPr>
        <sz val="11"/>
        <rFont val="Calibri"/>
        <family val="2"/>
      </rPr>
      <t xml:space="preserve">"Количество семей в сельской местности, улучшивших жилищные условия посредством ввода и приобретения жилья", всего </t>
    </r>
  </si>
  <si>
    <r>
      <rPr>
        <b/>
        <sz val="11"/>
        <rFont val="Calibri"/>
        <family val="2"/>
      </rPr>
      <t xml:space="preserve">Показатель </t>
    </r>
    <r>
      <rPr>
        <sz val="11"/>
        <rFont val="Calibri"/>
        <family val="2"/>
      </rPr>
      <t>"Количество созданных рабочих мест на селе"</t>
    </r>
  </si>
  <si>
    <t>П1ОМ1
ПП1</t>
  </si>
  <si>
    <r>
      <t>Цель "</t>
    </r>
    <r>
      <rPr>
        <sz val="11"/>
        <rFont val="Calibri"/>
        <family val="2"/>
      </rPr>
      <t>Устойчивое развитие сельских территорий муниципальных районов Забайкальского края путем создания условий, способствующих благоприятному социально-экономическому развитию села"</t>
    </r>
  </si>
  <si>
    <r>
      <rPr>
        <b/>
        <sz val="11"/>
        <rFont val="Calibri"/>
        <family val="2"/>
      </rPr>
      <t>Мероприятие 1</t>
    </r>
    <r>
      <rPr>
        <sz val="11"/>
        <rFont val="Calibri"/>
        <family val="2"/>
      </rPr>
      <t xml:space="preserve"> "Развитие сети общеобразовательных организаций в сельской местности 
(капитальные вложения в объекты государственной (муниципальной) собственности и в объекты недвижимого имущества, приобретаемые в государственную (муниципальную) собственность в рамках развития сети общеобразовательных организаций)"</t>
    </r>
  </si>
  <si>
    <r>
      <rPr>
        <b/>
        <sz val="11"/>
        <rFont val="Calibri"/>
        <family val="2"/>
      </rPr>
      <t xml:space="preserve">Показатель </t>
    </r>
    <r>
      <rPr>
        <sz val="11"/>
        <rFont val="Calibri"/>
        <family val="2"/>
      </rPr>
      <t xml:space="preserve">"Количество введенных в эксплуатацию объектов социальной и инженерной инфраструктуры, расположенных в сельской местности" </t>
    </r>
  </si>
  <si>
    <r>
      <rPr>
        <b/>
        <sz val="11"/>
        <rFont val="Calibri"/>
        <family val="2"/>
      </rPr>
      <t xml:space="preserve">Показатель </t>
    </r>
    <r>
      <rPr>
        <sz val="11"/>
        <rFont val="Calibri"/>
        <family val="2"/>
      </rPr>
      <t>"Доля сельского населения, обеспеченного автомобильными дорогами общего  пользования с твердым покрытием, ведущими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</si>
  <si>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"Количество населенных пунктов, расположенных в сельской местности, обустроенных объектами социальной и инженерной инфраструктуры, объектами строительства и реконструкции автомобильных дорог"</t>
    </r>
  </si>
  <si>
    <r>
      <rPr>
        <b/>
        <sz val="11"/>
        <rFont val="Calibri"/>
        <family val="2"/>
      </rPr>
      <t>Мероприятие 2</t>
    </r>
    <r>
      <rPr>
        <sz val="11"/>
        <rFont val="Calibri"/>
        <family val="2"/>
      </rPr>
      <t xml:space="preserve"> "Развитие сети фельдшерско-акушерских пунктов и (или) офисов врачей общей практики в сельской местности (капитальные вложения в объекты государственной (муниципальной) собственности и в объекты недвижимого имущества, приобретаемые в государственную (муниципальную) собственность в рамках развития сети фельдшерско-акушерских пунктов и (или) офисов врачей общей практики в сельской местности)"</t>
    </r>
  </si>
  <si>
    <t>09 09</t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</si>
  <si>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"Количество муниципальных районов Забайкальского края, получивших грантовую поддержку на реализацию проектов местных инициатив граждан, проживающих в сельской местности"</t>
    </r>
  </si>
  <si>
    <r>
      <rPr>
        <b/>
        <sz val="11"/>
        <rFont val="Calibri"/>
        <family val="2"/>
      </rPr>
      <t>Задача</t>
    </r>
    <r>
      <rPr>
        <sz val="11"/>
        <rFont val="Calibri"/>
        <family val="2"/>
      </rPr>
      <t xml:space="preserve"> "Повышение уровня и качества жизни сельского населения, престижности проживания в сельской местности"</t>
    </r>
  </si>
  <si>
    <t>08 01,
08 04</t>
  </si>
  <si>
    <t>520, 
410</t>
  </si>
  <si>
    <t>04 05,
07 09</t>
  </si>
  <si>
    <t>850,
520</t>
  </si>
  <si>
    <t>10 03</t>
  </si>
  <si>
    <t>04 09</t>
  </si>
  <si>
    <t xml:space="preserve">
04 05</t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</si>
  <si>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"Количество введенных в действие учреждений культурно-досугового типа"</t>
    </r>
  </si>
  <si>
    <t>Абсолютное значение ^</t>
  </si>
  <si>
    <r>
      <t xml:space="preserve">Относительное значение </t>
    </r>
    <r>
      <rPr>
        <vertAlign val="superscript"/>
        <sz val="11"/>
        <rFont val="Calibri"/>
        <family val="2"/>
      </rPr>
      <t>1 ^</t>
    </r>
  </si>
  <si>
    <r>
      <t xml:space="preserve">Относительное значение </t>
    </r>
    <r>
      <rPr>
        <vertAlign val="superscript"/>
        <sz val="11"/>
        <rFont val="Calibri"/>
        <family val="2"/>
      </rPr>
      <t>2 ^</t>
    </r>
  </si>
  <si>
    <r>
      <t xml:space="preserve">Относительное значение </t>
    </r>
    <r>
      <rPr>
        <vertAlign val="superscript"/>
        <sz val="11"/>
        <rFont val="Calibri"/>
        <family val="2"/>
      </rPr>
      <t>3 ^</t>
    </r>
  </si>
  <si>
    <r>
      <t xml:space="preserve">Относительное значение </t>
    </r>
    <r>
      <rPr>
        <vertAlign val="superscript"/>
        <sz val="11"/>
        <rFont val="Calibri"/>
        <family val="2"/>
      </rPr>
      <t>4 ^</t>
    </r>
  </si>
  <si>
    <r>
      <t xml:space="preserve">Относительное значение </t>
    </r>
    <r>
      <rPr>
        <vertAlign val="superscript"/>
        <sz val="11"/>
        <rFont val="Calibri"/>
        <family val="2"/>
      </rPr>
      <t>7 ^</t>
    </r>
  </si>
  <si>
    <t>в том числе молодых семей и молодых специалистов"</t>
  </si>
  <si>
    <r>
      <t xml:space="preserve">Показатель </t>
    </r>
    <r>
      <rPr>
        <sz val="11"/>
        <rFont val="Calibri"/>
        <family val="2"/>
      </rPr>
      <t>"Сокращение числа семей, нуждающихся в улучшении жилищных условий, в сельской местности", всего</t>
    </r>
  </si>
  <si>
    <t>из них:</t>
  </si>
  <si>
    <t>ввод объекта "Строительство автомобильной дороги местного значения Подъезд к с. Ара-Булак в  Могойтуйском районе Забайкальского края"</t>
  </si>
  <si>
    <t>ввод объекта "Реконструкция автомобильной дороги общего пользования местного значения подъезд к с.Укурик в Хилокском районе Забайкальского края"</t>
  </si>
  <si>
    <t>ввод объекта "Реконструкция автомобильной дороги Нижний Стан - Бутиха на участке км 0 - км 4+500 в муниципальном районе "Тунгокоченский район" Забайкальского края"</t>
  </si>
  <si>
    <t>ввод объекта "Строительство автомобильной дороги пгт Шерловая Гора - с. Приозерное Борзинского района"</t>
  </si>
  <si>
    <r>
      <t>2016-2017</t>
    </r>
    <r>
      <rPr>
        <sz val="11"/>
        <rFont val="Calibri"/>
        <family val="2"/>
      </rPr>
      <t>~</t>
    </r>
  </si>
  <si>
    <t>2017-2018~</t>
  </si>
  <si>
    <t>2017-2019~</t>
  </si>
  <si>
    <t>тыс.кв.м</t>
  </si>
  <si>
    <t>тыс.км</t>
  </si>
  <si>
    <r>
      <rPr>
        <b/>
        <sz val="11"/>
        <rFont val="Calibri"/>
        <family val="2"/>
      </rPr>
      <t xml:space="preserve">Показатель </t>
    </r>
    <r>
      <rPr>
        <sz val="11"/>
        <rFont val="Calibri"/>
        <family val="2"/>
      </rPr>
      <t>"Ввод в эксплуатацию автомобильных дорог общего 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продукции"</t>
    </r>
  </si>
  <si>
    <r>
      <t>Основное мероприятие 3 "</t>
    </r>
    <r>
      <rPr>
        <sz val="11"/>
        <rFont val="Calibri"/>
        <family val="2"/>
      </rPr>
      <t>Грантовая поддержка местных инициатив граждан, проживающих в сельской местности"</t>
    </r>
  </si>
  <si>
    <t>Примечания:</t>
  </si>
  <si>
    <t>*** Возможно привлечение средств из внебюджетных источников.</t>
  </si>
  <si>
    <t>^ Показатель рассчитан нарастающим итогом.</t>
  </si>
  <si>
    <t>~ Работы по объекту начаты в рамках Государственной программы Забайкальского края "Развитие транспортной системы Забайкальского края".</t>
  </si>
  <si>
    <t>ГП - Государственная программа.</t>
  </si>
  <si>
    <t>ПП - подпрограмма.</t>
  </si>
  <si>
    <t>П - показатель.</t>
  </si>
  <si>
    <t>ОМ - основное мероприятие.</t>
  </si>
  <si>
    <t>М - мероприятие.</t>
  </si>
  <si>
    <t>Минсельхоз Забайкальского края - Министерство сельского хозяйства Забайкальского края.</t>
  </si>
  <si>
    <t>Минспорт Забайкальского края - Министерство физической культуры и спорта Забайкальского края.</t>
  </si>
  <si>
    <t>Минкультуры Забайкальского края - Министерство культуры Забайкальского края.</t>
  </si>
  <si>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 xml:space="preserve">Сокращение числа семей, нуждающихся в улучшении жилищных условий в сельской местности, в том числе молодых семей и молодых специалистов, рассчитывается по формулам: </t>
    </r>
  </si>
  <si>
    <t>Снж2014 - количество семей, нуждающихся в улучшении жилищных условий в сельской местности в рамках Госпрограммы, в том числе молодых семей и молодых специалистов, на начало периода;</t>
  </si>
  <si>
    <t xml:space="preserve">МCнж2014 - количество молодых семей, нуждающихся в улучшении жилищных условий в сельской местности в рамках Госпрограммы, на начало периода; </t>
  </si>
  <si>
    <r>
      <t>МС</t>
    </r>
    <r>
      <rPr>
        <sz val="14"/>
        <rFont val="Calibri"/>
        <family val="2"/>
      </rPr>
      <t>↓</t>
    </r>
    <r>
      <rPr>
        <sz val="14"/>
        <rFont val="Times New Roman"/>
        <family val="1"/>
      </rPr>
      <t>нж=((МCнж2021-МСнж2014)/МСнж2014)*100, где</t>
    </r>
  </si>
  <si>
    <r>
      <t>С</t>
    </r>
    <r>
      <rPr>
        <sz val="14"/>
        <rFont val="Calibri"/>
        <family val="2"/>
      </rPr>
      <t>↓нж</t>
    </r>
    <r>
      <rPr>
        <sz val="14"/>
        <rFont val="Times New Roman"/>
        <family val="1"/>
      </rPr>
      <t>=((Снж2021-Cнж2014)/Снж2014)*100, где</t>
    </r>
  </si>
  <si>
    <t>гр.21</t>
  </si>
  <si>
    <t>х</t>
  </si>
  <si>
    <t>** Возможно привлечение средств из местного бюджета.</t>
  </si>
  <si>
    <t>* Ожидается получение субсидии из федерального бюджета.</t>
  </si>
  <si>
    <r>
      <rPr>
        <b/>
        <sz val="11"/>
        <rFont val="Calibri"/>
        <family val="2"/>
      </rPr>
      <t xml:space="preserve">Подпрограмма 1 </t>
    </r>
    <r>
      <rPr>
        <sz val="11"/>
        <rFont val="Calibri"/>
        <family val="2"/>
      </rPr>
      <t>"Развитие сельских территорий Забайкальского края "</t>
    </r>
  </si>
  <si>
    <t>Минздрав Забайкальского края - Министерство здравоохранения Забайкальского края.</t>
  </si>
  <si>
    <t>».</t>
  </si>
  <si>
    <t>СНобщ - численность сельского населения по Забайкальскому краю на 01.01.2019.</t>
  </si>
  <si>
    <t>09 02</t>
  </si>
  <si>
    <t>тыс. руб.</t>
  </si>
  <si>
    <t>11 01</t>
  </si>
  <si>
    <t>201P555670</t>
  </si>
  <si>
    <t>201N155670</t>
  </si>
  <si>
    <t xml:space="preserve"> </t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</si>
  <si>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"Ввод в действие плоскостных спортивных сооружений"</t>
    </r>
  </si>
  <si>
    <r>
      <rPr>
        <b/>
        <sz val="11"/>
        <rFont val="Calibri"/>
        <family val="2"/>
      </rPr>
      <t xml:space="preserve">Показатель </t>
    </r>
    <r>
      <rPr>
        <sz val="11"/>
        <rFont val="Calibri"/>
        <family val="2"/>
      </rPr>
      <t>"Количество введенных в действие плоскостных спортивных сооружений"</t>
    </r>
  </si>
  <si>
    <t>в том числе в рамках регионального проекта "Развитие системы оказания первичной медико-санитарной помощи (Забайкальский край)"</t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</si>
  <si>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"Количество населенных пунктов, в которых введены в действие фельдшерско-акушерские пункты и (или) офисы врачей общей практики"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</si>
  <si>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"Доля сельского населения, обеспеченного фельдшерско-акушерскими пунктами и (или) офисами врачей общей практики"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</si>
  <si>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"Доля сельского населения, обеспеченного плоскостными спортивными сооружениями"</t>
    </r>
  </si>
  <si>
    <r>
      <rPr>
        <b/>
        <sz val="11"/>
        <rFont val="Calibri"/>
        <family val="2"/>
      </rPr>
      <t xml:space="preserve">Основное мероприятие 4 </t>
    </r>
    <r>
      <rPr>
        <sz val="11"/>
        <rFont val="Calibri"/>
        <family val="2"/>
      </rPr>
      <t>"Региональный проект "Развитие системы оказания первичной медико-санитарной помощи (Забайкальский край)"</t>
    </r>
  </si>
  <si>
    <t>1.1.4</t>
  </si>
  <si>
    <t>1.1.5</t>
  </si>
  <si>
    <t>П1ОМ5ПП1</t>
  </si>
  <si>
    <r>
      <rPr>
        <b/>
        <sz val="11"/>
        <rFont val="Calibri"/>
        <family val="2"/>
      </rPr>
      <t>Основное мероприятие 5. "</t>
    </r>
    <r>
      <rPr>
        <sz val="11"/>
        <rFont val="Calibri"/>
        <family val="2"/>
      </rPr>
  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(Забайкальский край)"</t>
    </r>
  </si>
  <si>
    <t>в том числе в рамках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(Забайкальский край)"</t>
  </si>
  <si>
    <t>1.1.4.1</t>
  </si>
  <si>
    <t>1.1.5.1</t>
  </si>
  <si>
    <t>П2ОМ5ПП1.1</t>
  </si>
  <si>
    <r>
      <rPr>
        <b/>
        <sz val="11"/>
        <rFont val="Calibri"/>
        <family val="2"/>
      </rPr>
      <t>Мероприятие 1</t>
    </r>
    <r>
      <rPr>
        <sz val="11"/>
        <rFont val="Calibri"/>
        <family val="2"/>
      </rPr>
      <t xml:space="preserve"> "Создание и замена фельдшерских, фельдшерско-акушерских пунктов и (или) врачебных амбулаторий для населенных пунктов с численностью населения от 100 до 2000 человек"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</si>
  <si>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Количество населенных пунктов, в которых введены в действие фельдшерско-акушерские пункты и (или) врачебных амбулаторий для населенных пунктов в рамках регионального проекта "Развитие системы оказания первичной медико-санитарной помощи (Забайкальский край)"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</si>
  <si>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"Ввод в действие фельдшерско-акушерских пунктов и (или) врачебных амбулаторий для населенных пунктов в рамках регионального проекта "Развитие системы оказания первичной медико-санитарной помощи (Забайкальский край)"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</si>
  <si>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"Ввод в эксплуатацию плоскостных  спортивных сооружений в сельских территориях" в рамках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(Забайкальский край)"</t>
    </r>
  </si>
  <si>
    <r>
      <rPr>
        <b/>
        <sz val="11"/>
        <rFont val="Calibri"/>
        <family val="2"/>
      </rPr>
      <t>Мероприятие 1</t>
    </r>
    <r>
      <rPr>
        <sz val="11"/>
        <rFont val="Calibri"/>
        <family val="2"/>
      </rPr>
      <t xml:space="preserve"> "Устройство плоскостных спортивных сооружений в сельских территори"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</si>
  <si>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"Ввод в действие плоскостных спортивных сооружений в сельских территориях" в рамках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(Забайкальский край)"</t>
    </r>
  </si>
  <si>
    <t>П1ОМ4ПП1</t>
  </si>
  <si>
    <t>П2ОМ4ПП1.1</t>
  </si>
  <si>
    <t>2014-2019</t>
  </si>
  <si>
    <t xml:space="preserve">2014-2019 </t>
  </si>
  <si>
    <t xml:space="preserve">2015-2019 </t>
  </si>
  <si>
    <t>2015-2019</t>
  </si>
  <si>
    <t xml:space="preserve">2016-2019 </t>
  </si>
  <si>
    <t xml:space="preserve">Минсельхоз Забайкальского края, Минстрой Забайкальского края, Минспорт Забайкальского края, Минздрав Забайкальского края, Минкультуры Забайкальского края   </t>
  </si>
  <si>
    <t>Минстрой Забайкальского края</t>
  </si>
  <si>
    <t>Минстрой Забайкальского края, Минздрав Забайкальского края</t>
  </si>
  <si>
    <t>Минстрой Забайкальского края, Минкультуры Забайкальского края</t>
  </si>
  <si>
    <t xml:space="preserve">Минстрой Забайкальского края, Минспорт Забайкальского края, Минздрав Забайкальского края, Минкультуры Забайкальского края </t>
  </si>
  <si>
    <t>Cнж2019 - количество семей, нуждающихся в улучшении жилищных условий в сельской местности в рамках Госпрограммы, в том числе молодых семей и молодых специалистов, на конец периода;</t>
  </si>
  <si>
    <t>МСнж2019 - количество молодых семей, нуждающихся в улучшении жилищных условий в сельской местности в рамках Госпрограммы, на конец периода.</t>
  </si>
  <si>
    <r>
      <rPr>
        <b/>
        <sz val="11"/>
        <rFont val="Calibri"/>
        <family val="2"/>
      </rPr>
      <t xml:space="preserve">Мероприятие 5 </t>
    </r>
    <r>
      <rPr>
        <sz val="11"/>
        <rFont val="Calibri"/>
        <family val="2"/>
      </rPr>
      <t xml:space="preserve"> "Развитие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(субсидии бюджетам муниципальных образований "проектирование и строительство (реконструкция) автомобильных дорог общего пользования  местного значения с твердым покрытием для сельских населенных пунктов, не имеющих круглогодичной связи с сетью автомобильных дорого общего пользования")"</t>
    </r>
  </si>
  <si>
    <t>Основные мероприятия, мероприятия, показатели и объемы финансирования Государственной программы Забайкальского края "Устойчивое развитие сельских территорий"</t>
  </si>
  <si>
    <t>"Устойчивое развитие сельских территорий"</t>
  </si>
  <si>
    <t>ПРИЛОЖЕНИЕ</t>
  </si>
  <si>
    <t>Минстрой Забайкальского края - Министерство строительсва Забайкальского края.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</si>
</sst>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vertAlign val="superscript"/>
      <sz val="11"/>
      <name val="Calibri"/>
      <family val="2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 horizontal="center" wrapText="1"/>
    </xf>
    <xf numFmtId="176" fontId="2" fillId="0" borderId="11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right" wrapText="1"/>
    </xf>
    <xf numFmtId="176" fontId="2" fillId="0" borderId="11" xfId="0" applyNumberFormat="1" applyFont="1" applyFill="1" applyBorder="1" applyAlignment="1">
      <alignment horizontal="left" wrapText="1"/>
    </xf>
    <xf numFmtId="2" fontId="2" fillId="0" borderId="11" xfId="0" applyNumberFormat="1" applyFont="1" applyFill="1" applyBorder="1" applyAlignment="1">
      <alignment horizontal="right" wrapText="1"/>
    </xf>
    <xf numFmtId="2" fontId="2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 wrapText="1"/>
    </xf>
    <xf numFmtId="178" fontId="2" fillId="0" borderId="11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2" fontId="2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 wrapText="1"/>
      <protection/>
    </xf>
    <xf numFmtId="176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 wrapText="1"/>
    </xf>
    <xf numFmtId="1" fontId="2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wrapText="1"/>
    </xf>
    <xf numFmtId="178" fontId="2" fillId="0" borderId="11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176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7"/>
  <sheetViews>
    <sheetView showGridLines="0" tabSelected="1" view="pageBreakPreview" zoomScale="55" zoomScaleNormal="25" zoomScaleSheetLayoutView="55" zoomScalePageLayoutView="50" workbookViewId="0" topLeftCell="A112">
      <selection activeCell="K205" sqref="K205"/>
    </sheetView>
  </sheetViews>
  <sheetFormatPr defaultColWidth="8.7109375" defaultRowHeight="15"/>
  <cols>
    <col min="1" max="1" width="9.140625" style="1" customWidth="1"/>
    <col min="2" max="2" width="47.28125" style="7" customWidth="1"/>
    <col min="3" max="3" width="11.7109375" style="7" customWidth="1"/>
    <col min="4" max="4" width="13.28125" style="8" customWidth="1"/>
    <col min="5" max="5" width="15.28125" style="1" customWidth="1"/>
    <col min="6" max="6" width="12.7109375" style="1" customWidth="1"/>
    <col min="7" max="7" width="22.28125" style="1" customWidth="1"/>
    <col min="8" max="8" width="10.7109375" style="1" customWidth="1"/>
    <col min="9" max="9" width="12.421875" style="1" bestFit="1" customWidth="1"/>
    <col min="10" max="10" width="9.28125" style="1" bestFit="1" customWidth="1"/>
    <col min="11" max="11" width="8.7109375" style="1" customWidth="1"/>
    <col min="12" max="12" width="7.421875" style="1" customWidth="1"/>
    <col min="13" max="13" width="11.28125" style="1" customWidth="1"/>
    <col min="14" max="14" width="10.7109375" style="1" customWidth="1"/>
    <col min="15" max="16" width="11.421875" style="1" customWidth="1"/>
    <col min="17" max="17" width="10.7109375" style="1" customWidth="1"/>
    <col min="18" max="18" width="10.421875" style="1" customWidth="1"/>
    <col min="19" max="19" width="16.7109375" style="89" customWidth="1"/>
    <col min="20" max="16384" width="8.7109375" style="1" customWidth="1"/>
  </cols>
  <sheetData>
    <row r="1" spans="2:19" s="2" customFormat="1" ht="37.5" customHeight="1">
      <c r="B1" s="9"/>
      <c r="C1" s="9"/>
      <c r="D1" s="8"/>
      <c r="P1" s="98" t="s">
        <v>226</v>
      </c>
      <c r="Q1" s="98"/>
      <c r="R1" s="98"/>
      <c r="S1" s="98"/>
    </row>
    <row r="2" spans="2:19" s="2" customFormat="1" ht="18.75">
      <c r="B2" s="9"/>
      <c r="C2" s="9"/>
      <c r="D2" s="8"/>
      <c r="P2" s="98" t="s">
        <v>54</v>
      </c>
      <c r="Q2" s="98"/>
      <c r="R2" s="98"/>
      <c r="S2" s="98"/>
    </row>
    <row r="3" spans="2:19" s="2" customFormat="1" ht="18.75">
      <c r="B3" s="9"/>
      <c r="C3" s="9"/>
      <c r="D3" s="8"/>
      <c r="P3" s="98" t="s">
        <v>55</v>
      </c>
      <c r="Q3" s="98"/>
      <c r="R3" s="98"/>
      <c r="S3" s="98"/>
    </row>
    <row r="4" spans="3:19" s="2" customFormat="1" ht="18.75">
      <c r="C4" s="9"/>
      <c r="D4" s="8"/>
      <c r="P4" s="98" t="s">
        <v>225</v>
      </c>
      <c r="Q4" s="98"/>
      <c r="R4" s="98"/>
      <c r="S4" s="98"/>
    </row>
    <row r="5" spans="2:19" s="2" customFormat="1" ht="18.75">
      <c r="B5" s="9"/>
      <c r="C5" s="9"/>
      <c r="D5" s="8"/>
      <c r="P5" s="98"/>
      <c r="Q5" s="98"/>
      <c r="R5" s="98"/>
      <c r="S5" s="98"/>
    </row>
    <row r="6" spans="2:19" s="2" customFormat="1" ht="39.75" customHeight="1">
      <c r="B6" s="9"/>
      <c r="C6" s="9"/>
      <c r="D6" s="8"/>
      <c r="P6" s="10"/>
      <c r="Q6" s="10"/>
      <c r="R6" s="10"/>
      <c r="S6" s="10"/>
    </row>
    <row r="7" spans="2:19" s="2" customFormat="1" ht="12" customHeight="1">
      <c r="B7" s="9"/>
      <c r="C7" s="9"/>
      <c r="D7" s="8"/>
      <c r="P7" s="10"/>
      <c r="Q7" s="10"/>
      <c r="R7" s="10"/>
      <c r="S7" s="10"/>
    </row>
    <row r="8" spans="1:19" s="2" customFormat="1" ht="12" customHeight="1">
      <c r="A8" s="102" t="s">
        <v>224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</row>
    <row r="9" spans="1:19" s="2" customFormat="1" ht="21.7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2:19" s="2" customFormat="1" ht="15">
      <c r="B10" s="9"/>
      <c r="C10" s="9"/>
      <c r="D10" s="8"/>
      <c r="S10" s="82"/>
    </row>
    <row r="11" spans="1:19" s="2" customFormat="1" ht="37.5" customHeight="1">
      <c r="A11" s="93" t="s">
        <v>14</v>
      </c>
      <c r="B11" s="92" t="s">
        <v>33</v>
      </c>
      <c r="C11" s="92" t="s">
        <v>10</v>
      </c>
      <c r="D11" s="92" t="s">
        <v>34</v>
      </c>
      <c r="E11" s="103" t="s">
        <v>13</v>
      </c>
      <c r="F11" s="92" t="s">
        <v>11</v>
      </c>
      <c r="G11" s="92" t="s">
        <v>12</v>
      </c>
      <c r="H11" s="92" t="s">
        <v>5</v>
      </c>
      <c r="I11" s="92"/>
      <c r="J11" s="92"/>
      <c r="K11" s="93" t="s">
        <v>4</v>
      </c>
      <c r="L11" s="93"/>
      <c r="M11" s="93"/>
      <c r="N11" s="93"/>
      <c r="O11" s="93"/>
      <c r="P11" s="93"/>
      <c r="Q11" s="93"/>
      <c r="R11" s="93"/>
      <c r="S11" s="93"/>
    </row>
    <row r="12" spans="1:19" s="2" customFormat="1" ht="52.5" customHeight="1">
      <c r="A12" s="93"/>
      <c r="B12" s="92"/>
      <c r="C12" s="92"/>
      <c r="D12" s="92"/>
      <c r="E12" s="104"/>
      <c r="F12" s="92"/>
      <c r="G12" s="92"/>
      <c r="H12" s="42" t="s">
        <v>0</v>
      </c>
      <c r="I12" s="42" t="s">
        <v>1</v>
      </c>
      <c r="J12" s="42" t="s">
        <v>2</v>
      </c>
      <c r="K12" s="31">
        <v>2012</v>
      </c>
      <c r="L12" s="31">
        <v>2013</v>
      </c>
      <c r="M12" s="31">
        <v>2014</v>
      </c>
      <c r="N12" s="31">
        <v>2015</v>
      </c>
      <c r="O12" s="31">
        <v>2016</v>
      </c>
      <c r="P12" s="31">
        <v>2017</v>
      </c>
      <c r="Q12" s="31">
        <v>2018</v>
      </c>
      <c r="R12" s="31">
        <v>2019</v>
      </c>
      <c r="S12" s="31" t="s">
        <v>32</v>
      </c>
    </row>
    <row r="13" spans="1:19" s="11" customFormat="1" ht="18" customHeight="1">
      <c r="A13" s="31" t="s">
        <v>15</v>
      </c>
      <c r="B13" s="42" t="s">
        <v>16</v>
      </c>
      <c r="C13" s="42" t="s">
        <v>17</v>
      </c>
      <c r="D13" s="42" t="s">
        <v>18</v>
      </c>
      <c r="E13" s="42" t="s">
        <v>19</v>
      </c>
      <c r="F13" s="42" t="s">
        <v>20</v>
      </c>
      <c r="G13" s="42" t="s">
        <v>21</v>
      </c>
      <c r="H13" s="42" t="s">
        <v>22</v>
      </c>
      <c r="I13" s="42" t="s">
        <v>23</v>
      </c>
      <c r="J13" s="42" t="s">
        <v>24</v>
      </c>
      <c r="K13" s="31" t="s">
        <v>25</v>
      </c>
      <c r="L13" s="31" t="s">
        <v>26</v>
      </c>
      <c r="M13" s="31" t="s">
        <v>27</v>
      </c>
      <c r="N13" s="31" t="s">
        <v>28</v>
      </c>
      <c r="O13" s="31" t="s">
        <v>29</v>
      </c>
      <c r="P13" s="31" t="s">
        <v>35</v>
      </c>
      <c r="Q13" s="31" t="s">
        <v>30</v>
      </c>
      <c r="R13" s="31" t="s">
        <v>31</v>
      </c>
      <c r="S13" s="31" t="s">
        <v>174</v>
      </c>
    </row>
    <row r="14" spans="1:19" s="2" customFormat="1" ht="98.25" customHeight="1">
      <c r="A14" s="43">
        <v>1</v>
      </c>
      <c r="B14" s="44" t="s">
        <v>120</v>
      </c>
      <c r="C14" s="77"/>
      <c r="D14" s="77" t="s">
        <v>3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80"/>
    </row>
    <row r="15" spans="1:19" s="12" customFormat="1" ht="16.5" customHeight="1">
      <c r="A15" s="45"/>
      <c r="B15" s="46" t="s">
        <v>91</v>
      </c>
      <c r="C15" s="47" t="s">
        <v>6</v>
      </c>
      <c r="D15" s="48" t="s">
        <v>3</v>
      </c>
      <c r="E15" s="49" t="s">
        <v>3</v>
      </c>
      <c r="F15" s="49" t="s">
        <v>3</v>
      </c>
      <c r="G15" s="49"/>
      <c r="H15" s="49" t="s">
        <v>3</v>
      </c>
      <c r="I15" s="49" t="s">
        <v>3</v>
      </c>
      <c r="J15" s="49" t="s">
        <v>3</v>
      </c>
      <c r="K15" s="49" t="s">
        <v>3</v>
      </c>
      <c r="L15" s="49" t="s">
        <v>3</v>
      </c>
      <c r="M15" s="22">
        <f>SUM(M42,M63,M134)</f>
        <v>78311.5</v>
      </c>
      <c r="N15" s="22">
        <f>N42+N63+N134</f>
        <v>46708.5</v>
      </c>
      <c r="O15" s="22">
        <f>O42+O63+O134</f>
        <v>46916.8</v>
      </c>
      <c r="P15" s="22">
        <f>P42+P63+P134</f>
        <v>111117.2</v>
      </c>
      <c r="Q15" s="22">
        <f>Q42+Q63+Q134</f>
        <v>124746.20000000001</v>
      </c>
      <c r="R15" s="22">
        <f>R42+R63+R134+R141+R155</f>
        <v>51702.2</v>
      </c>
      <c r="S15" s="83">
        <f>SUM(M15:R15)</f>
        <v>459502.4</v>
      </c>
    </row>
    <row r="16" spans="1:20" s="2" customFormat="1" ht="28.5" customHeight="1">
      <c r="A16" s="50"/>
      <c r="B16" s="16" t="s">
        <v>36</v>
      </c>
      <c r="C16" s="19"/>
      <c r="D16" s="77"/>
      <c r="E16" s="20"/>
      <c r="F16" s="20"/>
      <c r="G16" s="20"/>
      <c r="H16" s="20"/>
      <c r="I16" s="20"/>
      <c r="J16" s="20"/>
      <c r="K16" s="20"/>
      <c r="L16" s="20"/>
      <c r="M16" s="21"/>
      <c r="N16" s="21"/>
      <c r="O16" s="21"/>
      <c r="P16" s="22"/>
      <c r="Q16" s="21"/>
      <c r="R16" s="21"/>
      <c r="S16" s="26"/>
      <c r="T16" s="12"/>
    </row>
    <row r="17" spans="1:20" s="2" customFormat="1" ht="16.5" customHeight="1">
      <c r="A17" s="50"/>
      <c r="B17" s="51" t="s">
        <v>43</v>
      </c>
      <c r="C17" s="19" t="s">
        <v>6</v>
      </c>
      <c r="D17" s="77" t="s">
        <v>3</v>
      </c>
      <c r="E17" s="20" t="s">
        <v>3</v>
      </c>
      <c r="F17" s="20" t="s">
        <v>3</v>
      </c>
      <c r="G17" s="20"/>
      <c r="H17" s="20" t="s">
        <v>3</v>
      </c>
      <c r="I17" s="20" t="s">
        <v>3</v>
      </c>
      <c r="J17" s="20" t="s">
        <v>3</v>
      </c>
      <c r="K17" s="20" t="s">
        <v>3</v>
      </c>
      <c r="L17" s="20" t="s">
        <v>3</v>
      </c>
      <c r="M17" s="21">
        <f>M44+M65+M136</f>
        <v>71571</v>
      </c>
      <c r="N17" s="21">
        <f>N44+N65+N136</f>
        <v>103323.2</v>
      </c>
      <c r="O17" s="21">
        <f>O44+O65+O136</f>
        <v>76658.7</v>
      </c>
      <c r="P17" s="21">
        <f>P44+P65+P136</f>
        <v>118008.9</v>
      </c>
      <c r="Q17" s="21">
        <f>Q44+Q65+Q136</f>
        <v>122333.3</v>
      </c>
      <c r="R17" s="21">
        <f>R44+R65+R136+R143+R157</f>
        <v>134331.69999999998</v>
      </c>
      <c r="S17" s="26">
        <f>SUM(M17:R17)</f>
        <v>626226.8</v>
      </c>
      <c r="T17" s="12"/>
    </row>
    <row r="18" spans="1:20" s="2" customFormat="1" ht="16.5" customHeight="1">
      <c r="A18" s="50"/>
      <c r="B18" s="51" t="s">
        <v>42</v>
      </c>
      <c r="C18" s="19" t="s">
        <v>6</v>
      </c>
      <c r="D18" s="77" t="s">
        <v>3</v>
      </c>
      <c r="E18" s="20" t="s">
        <v>3</v>
      </c>
      <c r="F18" s="20" t="s">
        <v>3</v>
      </c>
      <c r="G18" s="20"/>
      <c r="H18" s="20" t="s">
        <v>3</v>
      </c>
      <c r="I18" s="20" t="s">
        <v>3</v>
      </c>
      <c r="J18" s="20" t="s">
        <v>3</v>
      </c>
      <c r="K18" s="20" t="s">
        <v>3</v>
      </c>
      <c r="L18" s="20" t="s">
        <v>3</v>
      </c>
      <c r="M18" s="21">
        <f>M137+M66+M45</f>
        <v>0</v>
      </c>
      <c r="N18" s="21">
        <f>N137+N66+N45</f>
        <v>17256.8</v>
      </c>
      <c r="O18" s="21">
        <f>O137+O66+O45</f>
        <v>12052.2</v>
      </c>
      <c r="P18" s="21">
        <f>P137+P66+P45</f>
        <v>15638.279999999999</v>
      </c>
      <c r="Q18" s="21">
        <f>Q45+Q66+Q137</f>
        <v>18735.199999999997</v>
      </c>
      <c r="R18" s="21">
        <f>R66</f>
        <v>560.2</v>
      </c>
      <c r="S18" s="26">
        <f>SUM(M18:R18)</f>
        <v>64242.67999999999</v>
      </c>
      <c r="T18" s="12"/>
    </row>
    <row r="19" spans="1:20" s="2" customFormat="1" ht="16.5" customHeight="1">
      <c r="A19" s="50"/>
      <c r="B19" s="51" t="s">
        <v>9</v>
      </c>
      <c r="C19" s="19" t="s">
        <v>6</v>
      </c>
      <c r="D19" s="77" t="s">
        <v>3</v>
      </c>
      <c r="E19" s="20" t="s">
        <v>3</v>
      </c>
      <c r="F19" s="20" t="s">
        <v>3</v>
      </c>
      <c r="G19" s="20"/>
      <c r="H19" s="20" t="s">
        <v>3</v>
      </c>
      <c r="I19" s="20" t="s">
        <v>3</v>
      </c>
      <c r="J19" s="20" t="s">
        <v>3</v>
      </c>
      <c r="K19" s="20" t="s">
        <v>3</v>
      </c>
      <c r="L19" s="20" t="s">
        <v>3</v>
      </c>
      <c r="M19" s="21">
        <f>M46+M67+M138</f>
        <v>108664.5</v>
      </c>
      <c r="N19" s="21">
        <f>N46+N67+N138</f>
        <v>80520.6</v>
      </c>
      <c r="O19" s="21">
        <f>O46+O67+O138</f>
        <v>55726.5</v>
      </c>
      <c r="P19" s="21">
        <f>P46+P67+P138</f>
        <v>45606.490000000005</v>
      </c>
      <c r="Q19" s="21">
        <f>Q46+Q67+Q138</f>
        <v>61430.9</v>
      </c>
      <c r="R19" s="21">
        <f>R46+R138</f>
        <v>34420.2</v>
      </c>
      <c r="S19" s="26">
        <f>SUM(M19:R19)</f>
        <v>386369.19000000006</v>
      </c>
      <c r="T19" s="12"/>
    </row>
    <row r="20" spans="1:19" s="2" customFormat="1" ht="51" customHeight="1">
      <c r="A20" s="50" t="s">
        <v>92</v>
      </c>
      <c r="B20" s="52" t="s">
        <v>117</v>
      </c>
      <c r="C20" s="53" t="s">
        <v>39</v>
      </c>
      <c r="D20" s="77" t="s">
        <v>3</v>
      </c>
      <c r="E20" s="97" t="s">
        <v>41</v>
      </c>
      <c r="F20" s="20" t="s">
        <v>3</v>
      </c>
      <c r="G20" s="20" t="s">
        <v>3</v>
      </c>
      <c r="H20" s="20" t="s">
        <v>3</v>
      </c>
      <c r="I20" s="20" t="s">
        <v>3</v>
      </c>
      <c r="J20" s="20" t="s">
        <v>3</v>
      </c>
      <c r="K20" s="20" t="s">
        <v>3</v>
      </c>
      <c r="L20" s="20" t="s">
        <v>3</v>
      </c>
      <c r="M20" s="73">
        <v>191</v>
      </c>
      <c r="N20" s="73">
        <v>151</v>
      </c>
      <c r="O20" s="73">
        <v>138</v>
      </c>
      <c r="P20" s="73">
        <v>112</v>
      </c>
      <c r="Q20" s="73">
        <v>94</v>
      </c>
      <c r="R20" s="73">
        <v>114</v>
      </c>
      <c r="S20" s="75">
        <f>SUM(M20:R20)</f>
        <v>800</v>
      </c>
    </row>
    <row r="21" spans="1:19" s="2" customFormat="1" ht="30.75" customHeight="1">
      <c r="A21" s="50"/>
      <c r="B21" s="51" t="s">
        <v>143</v>
      </c>
      <c r="C21" s="53" t="s">
        <v>39</v>
      </c>
      <c r="D21" s="77" t="s">
        <v>3</v>
      </c>
      <c r="E21" s="97"/>
      <c r="F21" s="20" t="s">
        <v>3</v>
      </c>
      <c r="G21" s="20" t="s">
        <v>3</v>
      </c>
      <c r="H21" s="20" t="s">
        <v>3</v>
      </c>
      <c r="I21" s="20" t="s">
        <v>3</v>
      </c>
      <c r="J21" s="20" t="s">
        <v>3</v>
      </c>
      <c r="K21" s="20" t="s">
        <v>3</v>
      </c>
      <c r="L21" s="20" t="s">
        <v>3</v>
      </c>
      <c r="M21" s="73">
        <v>103</v>
      </c>
      <c r="N21" s="73">
        <v>92</v>
      </c>
      <c r="O21" s="73">
        <v>95</v>
      </c>
      <c r="P21" s="73">
        <v>82</v>
      </c>
      <c r="Q21" s="73">
        <v>70</v>
      </c>
      <c r="R21" s="73">
        <v>93</v>
      </c>
      <c r="S21" s="75">
        <f>SUM(M21:R21)</f>
        <v>535</v>
      </c>
    </row>
    <row r="22" spans="1:19" s="2" customFormat="1" ht="60.75" customHeight="1">
      <c r="A22" s="50" t="s">
        <v>93</v>
      </c>
      <c r="B22" s="52" t="s">
        <v>122</v>
      </c>
      <c r="C22" s="19" t="s">
        <v>39</v>
      </c>
      <c r="D22" s="77" t="s">
        <v>3</v>
      </c>
      <c r="E22" s="76" t="s">
        <v>137</v>
      </c>
      <c r="F22" s="20" t="s">
        <v>3</v>
      </c>
      <c r="G22" s="20" t="s">
        <v>3</v>
      </c>
      <c r="H22" s="20" t="s">
        <v>3</v>
      </c>
      <c r="I22" s="20" t="s">
        <v>3</v>
      </c>
      <c r="J22" s="20" t="s">
        <v>3</v>
      </c>
      <c r="K22" s="20" t="s">
        <v>3</v>
      </c>
      <c r="L22" s="20" t="s">
        <v>3</v>
      </c>
      <c r="M22" s="74">
        <v>0</v>
      </c>
      <c r="N22" s="74">
        <v>8</v>
      </c>
      <c r="O22" s="74">
        <v>15</v>
      </c>
      <c r="P22" s="74">
        <v>20</v>
      </c>
      <c r="Q22" s="74">
        <v>30</v>
      </c>
      <c r="R22" s="74">
        <v>37</v>
      </c>
      <c r="S22" s="75">
        <v>37</v>
      </c>
    </row>
    <row r="23" spans="1:19" s="2" customFormat="1" ht="96.75" customHeight="1">
      <c r="A23" s="50" t="s">
        <v>94</v>
      </c>
      <c r="B23" s="52" t="s">
        <v>124</v>
      </c>
      <c r="C23" s="19" t="s">
        <v>39</v>
      </c>
      <c r="D23" s="77" t="s">
        <v>3</v>
      </c>
      <c r="E23" s="76" t="s">
        <v>137</v>
      </c>
      <c r="F23" s="20" t="s">
        <v>3</v>
      </c>
      <c r="G23" s="20" t="s">
        <v>3</v>
      </c>
      <c r="H23" s="20" t="s">
        <v>3</v>
      </c>
      <c r="I23" s="20" t="s">
        <v>3</v>
      </c>
      <c r="J23" s="20" t="s">
        <v>3</v>
      </c>
      <c r="K23" s="20" t="s">
        <v>3</v>
      </c>
      <c r="L23" s="20" t="s">
        <v>3</v>
      </c>
      <c r="M23" s="74">
        <v>0</v>
      </c>
      <c r="N23" s="74">
        <v>8</v>
      </c>
      <c r="O23" s="74">
        <v>15</v>
      </c>
      <c r="P23" s="74">
        <v>20</v>
      </c>
      <c r="Q23" s="74">
        <v>30</v>
      </c>
      <c r="R23" s="74">
        <v>36</v>
      </c>
      <c r="S23" s="75">
        <v>36</v>
      </c>
    </row>
    <row r="24" spans="1:19" s="2" customFormat="1" ht="78" customHeight="1">
      <c r="A24" s="50" t="s">
        <v>95</v>
      </c>
      <c r="B24" s="52" t="s">
        <v>127</v>
      </c>
      <c r="C24" s="19" t="s">
        <v>39</v>
      </c>
      <c r="D24" s="20" t="s">
        <v>3</v>
      </c>
      <c r="E24" s="76" t="s">
        <v>137</v>
      </c>
      <c r="F24" s="20" t="s">
        <v>3</v>
      </c>
      <c r="G24" s="20" t="s">
        <v>3</v>
      </c>
      <c r="H24" s="20" t="s">
        <v>3</v>
      </c>
      <c r="I24" s="20" t="s">
        <v>3</v>
      </c>
      <c r="J24" s="20" t="s">
        <v>3</v>
      </c>
      <c r="K24" s="20" t="s">
        <v>3</v>
      </c>
      <c r="L24" s="20" t="s">
        <v>3</v>
      </c>
      <c r="M24" s="74">
        <v>0</v>
      </c>
      <c r="N24" s="74">
        <v>4</v>
      </c>
      <c r="O24" s="74">
        <v>7</v>
      </c>
      <c r="P24" s="74">
        <v>10</v>
      </c>
      <c r="Q24" s="74">
        <v>13</v>
      </c>
      <c r="R24" s="74">
        <v>15</v>
      </c>
      <c r="S24" s="20">
        <v>15</v>
      </c>
    </row>
    <row r="25" spans="1:19" s="2" customFormat="1" ht="44.25" customHeight="1">
      <c r="A25" s="50"/>
      <c r="B25" s="51" t="s">
        <v>128</v>
      </c>
      <c r="C25" s="54"/>
      <c r="D25" s="20" t="s">
        <v>3</v>
      </c>
      <c r="E25" s="20" t="s">
        <v>3</v>
      </c>
      <c r="F25" s="20" t="s">
        <v>3</v>
      </c>
      <c r="G25" s="20" t="s">
        <v>3</v>
      </c>
      <c r="H25" s="20" t="s">
        <v>3</v>
      </c>
      <c r="I25" s="20" t="s">
        <v>3</v>
      </c>
      <c r="J25" s="20" t="s">
        <v>3</v>
      </c>
      <c r="K25" s="20" t="s">
        <v>3</v>
      </c>
      <c r="L25" s="20" t="s">
        <v>3</v>
      </c>
      <c r="M25" s="20" t="s">
        <v>3</v>
      </c>
      <c r="N25" s="20" t="s">
        <v>3</v>
      </c>
      <c r="O25" s="20" t="s">
        <v>3</v>
      </c>
      <c r="P25" s="20" t="s">
        <v>3</v>
      </c>
      <c r="Q25" s="20" t="s">
        <v>3</v>
      </c>
      <c r="R25" s="20" t="s">
        <v>3</v>
      </c>
      <c r="S25" s="20" t="s">
        <v>3</v>
      </c>
    </row>
    <row r="26" spans="1:19" s="2" customFormat="1" ht="150" customHeight="1">
      <c r="A26" s="50" t="s">
        <v>44</v>
      </c>
      <c r="B26" s="52" t="s">
        <v>178</v>
      </c>
      <c r="C26" s="77" t="s">
        <v>3</v>
      </c>
      <c r="D26" s="77">
        <v>1</v>
      </c>
      <c r="E26" s="20" t="s">
        <v>3</v>
      </c>
      <c r="F26" s="77" t="s">
        <v>211</v>
      </c>
      <c r="G26" s="77" t="s">
        <v>216</v>
      </c>
      <c r="H26" s="20" t="s">
        <v>3</v>
      </c>
      <c r="I26" s="20" t="s">
        <v>3</v>
      </c>
      <c r="J26" s="20" t="s">
        <v>3</v>
      </c>
      <c r="K26" s="20" t="s">
        <v>3</v>
      </c>
      <c r="L26" s="20" t="s">
        <v>3</v>
      </c>
      <c r="M26" s="20" t="s">
        <v>3</v>
      </c>
      <c r="N26" s="20" t="s">
        <v>3</v>
      </c>
      <c r="O26" s="20" t="s">
        <v>3</v>
      </c>
      <c r="P26" s="20" t="s">
        <v>3</v>
      </c>
      <c r="Q26" s="20" t="s">
        <v>3</v>
      </c>
      <c r="R26" s="20" t="s">
        <v>3</v>
      </c>
      <c r="S26" s="20" t="s">
        <v>3</v>
      </c>
    </row>
    <row r="27" spans="1:19" s="2" customFormat="1" ht="16.5" customHeight="1">
      <c r="A27" s="50"/>
      <c r="B27" s="16" t="s">
        <v>91</v>
      </c>
      <c r="C27" s="19" t="s">
        <v>6</v>
      </c>
      <c r="D27" s="77" t="s">
        <v>3</v>
      </c>
      <c r="E27" s="20" t="s">
        <v>3</v>
      </c>
      <c r="F27" s="20" t="s">
        <v>3</v>
      </c>
      <c r="G27" s="77"/>
      <c r="H27" s="77"/>
      <c r="I27" s="77"/>
      <c r="J27" s="77"/>
      <c r="K27" s="20" t="s">
        <v>3</v>
      </c>
      <c r="L27" s="20" t="s">
        <v>3</v>
      </c>
      <c r="M27" s="22">
        <f>M15</f>
        <v>78311.5</v>
      </c>
      <c r="N27" s="22">
        <f>N42+N63+N134</f>
        <v>46708.5</v>
      </c>
      <c r="O27" s="22">
        <f>O42+O63+O134</f>
        <v>46916.8</v>
      </c>
      <c r="P27" s="22">
        <f>P42+P63+P134</f>
        <v>111117.2</v>
      </c>
      <c r="Q27" s="22">
        <f>Q15</f>
        <v>124746.20000000001</v>
      </c>
      <c r="R27" s="22">
        <f>R15</f>
        <v>51702.2</v>
      </c>
      <c r="S27" s="83">
        <f>SUM(M27:R27)</f>
        <v>459502.4</v>
      </c>
    </row>
    <row r="28" spans="1:19" s="2" customFormat="1" ht="20.25" customHeight="1">
      <c r="A28" s="50"/>
      <c r="B28" s="16" t="s">
        <v>36</v>
      </c>
      <c r="C28" s="19"/>
      <c r="D28" s="77"/>
      <c r="E28" s="20"/>
      <c r="F28" s="20"/>
      <c r="G28" s="77"/>
      <c r="H28" s="77"/>
      <c r="I28" s="77"/>
      <c r="J28" s="77"/>
      <c r="K28" s="20"/>
      <c r="L28" s="20"/>
      <c r="M28" s="21"/>
      <c r="N28" s="21"/>
      <c r="O28" s="21"/>
      <c r="P28" s="21"/>
      <c r="Q28" s="21"/>
      <c r="R28" s="21"/>
      <c r="S28" s="26"/>
    </row>
    <row r="29" spans="1:19" s="2" customFormat="1" ht="16.5" customHeight="1">
      <c r="A29" s="50"/>
      <c r="B29" s="51" t="s">
        <v>43</v>
      </c>
      <c r="C29" s="19" t="s">
        <v>6</v>
      </c>
      <c r="D29" s="77" t="s">
        <v>3</v>
      </c>
      <c r="E29" s="20" t="s">
        <v>3</v>
      </c>
      <c r="F29" s="20" t="s">
        <v>3</v>
      </c>
      <c r="G29" s="77"/>
      <c r="H29" s="77"/>
      <c r="I29" s="77"/>
      <c r="J29" s="77"/>
      <c r="K29" s="20" t="s">
        <v>3</v>
      </c>
      <c r="L29" s="20" t="s">
        <v>3</v>
      </c>
      <c r="M29" s="21"/>
      <c r="N29" s="21">
        <f>N44+N65+N136</f>
        <v>103323.2</v>
      </c>
      <c r="O29" s="21">
        <f>O44+O65+O136</f>
        <v>76658.7</v>
      </c>
      <c r="P29" s="21">
        <f>P44+P65+P136</f>
        <v>118008.9</v>
      </c>
      <c r="Q29" s="21">
        <f aca="true" t="shared" si="0" ref="Q29:S30">Q17</f>
        <v>122333.3</v>
      </c>
      <c r="R29" s="21">
        <f t="shared" si="0"/>
        <v>134331.69999999998</v>
      </c>
      <c r="S29" s="26">
        <f t="shared" si="0"/>
        <v>626226.8</v>
      </c>
    </row>
    <row r="30" spans="1:19" s="2" customFormat="1" ht="16.5" customHeight="1">
      <c r="A30" s="50"/>
      <c r="B30" s="51" t="s">
        <v>42</v>
      </c>
      <c r="C30" s="19" t="s">
        <v>6</v>
      </c>
      <c r="D30" s="77" t="s">
        <v>3</v>
      </c>
      <c r="E30" s="20" t="s">
        <v>3</v>
      </c>
      <c r="F30" s="20" t="s">
        <v>3</v>
      </c>
      <c r="G30" s="77"/>
      <c r="H30" s="77"/>
      <c r="I30" s="77"/>
      <c r="J30" s="77"/>
      <c r="K30" s="20" t="s">
        <v>3</v>
      </c>
      <c r="L30" s="20" t="s">
        <v>3</v>
      </c>
      <c r="M30" s="21"/>
      <c r="N30" s="21">
        <f aca="true" t="shared" si="1" ref="N30:P31">N18</f>
        <v>17256.8</v>
      </c>
      <c r="O30" s="21">
        <f t="shared" si="1"/>
        <v>12052.2</v>
      </c>
      <c r="P30" s="21">
        <f t="shared" si="1"/>
        <v>15638.279999999999</v>
      </c>
      <c r="Q30" s="21">
        <f t="shared" si="0"/>
        <v>18735.199999999997</v>
      </c>
      <c r="R30" s="21">
        <f t="shared" si="0"/>
        <v>560.2</v>
      </c>
      <c r="S30" s="26">
        <f t="shared" si="0"/>
        <v>64242.67999999999</v>
      </c>
    </row>
    <row r="31" spans="1:19" s="2" customFormat="1" ht="16.5" customHeight="1">
      <c r="A31" s="50"/>
      <c r="B31" s="51" t="s">
        <v>9</v>
      </c>
      <c r="C31" s="19" t="s">
        <v>6</v>
      </c>
      <c r="D31" s="77" t="s">
        <v>3</v>
      </c>
      <c r="E31" s="20" t="s">
        <v>3</v>
      </c>
      <c r="F31" s="20" t="s">
        <v>3</v>
      </c>
      <c r="G31" s="77"/>
      <c r="H31" s="77"/>
      <c r="I31" s="77"/>
      <c r="J31" s="77"/>
      <c r="K31" s="20" t="s">
        <v>3</v>
      </c>
      <c r="L31" s="20" t="s">
        <v>3</v>
      </c>
      <c r="M31" s="21"/>
      <c r="N31" s="21">
        <f t="shared" si="1"/>
        <v>80520.6</v>
      </c>
      <c r="O31" s="21">
        <f t="shared" si="1"/>
        <v>55726.5</v>
      </c>
      <c r="P31" s="21">
        <f t="shared" si="1"/>
        <v>45606.490000000005</v>
      </c>
      <c r="Q31" s="21">
        <f>Q19</f>
        <v>61430.9</v>
      </c>
      <c r="R31" s="21">
        <f>R19</f>
        <v>34420.2</v>
      </c>
      <c r="S31" s="26">
        <f>M31+N31+O31+P31+Q31</f>
        <v>243284.49000000002</v>
      </c>
    </row>
    <row r="32" spans="1:19" s="2" customFormat="1" ht="45" customHeight="1">
      <c r="A32" s="50" t="s">
        <v>96</v>
      </c>
      <c r="B32" s="46" t="s">
        <v>144</v>
      </c>
      <c r="C32" s="53" t="s">
        <v>73</v>
      </c>
      <c r="D32" s="77" t="s">
        <v>3</v>
      </c>
      <c r="E32" s="99" t="s">
        <v>138</v>
      </c>
      <c r="F32" s="20" t="s">
        <v>3</v>
      </c>
      <c r="G32" s="20" t="s">
        <v>3</v>
      </c>
      <c r="H32" s="20" t="s">
        <v>3</v>
      </c>
      <c r="I32" s="20" t="s">
        <v>3</v>
      </c>
      <c r="J32" s="20" t="s">
        <v>3</v>
      </c>
      <c r="K32" s="20" t="s">
        <v>3</v>
      </c>
      <c r="L32" s="20" t="s">
        <v>3</v>
      </c>
      <c r="M32" s="20" t="s">
        <v>3</v>
      </c>
      <c r="N32" s="27">
        <v>13.3</v>
      </c>
      <c r="O32" s="27">
        <v>22.5</v>
      </c>
      <c r="P32" s="27">
        <v>54.4</v>
      </c>
      <c r="Q32" s="27">
        <v>56.7</v>
      </c>
      <c r="R32" s="27">
        <v>67.7</v>
      </c>
      <c r="S32" s="20">
        <v>67.7</v>
      </c>
    </row>
    <row r="33" spans="1:19" s="2" customFormat="1" ht="30" customHeight="1">
      <c r="A33" s="50"/>
      <c r="B33" s="16" t="s">
        <v>143</v>
      </c>
      <c r="C33" s="53" t="s">
        <v>73</v>
      </c>
      <c r="D33" s="77" t="s">
        <v>3</v>
      </c>
      <c r="E33" s="100"/>
      <c r="F33" s="20" t="s">
        <v>3</v>
      </c>
      <c r="G33" s="20" t="s">
        <v>3</v>
      </c>
      <c r="H33" s="20" t="s">
        <v>3</v>
      </c>
      <c r="I33" s="20" t="s">
        <v>3</v>
      </c>
      <c r="J33" s="20" t="s">
        <v>3</v>
      </c>
      <c r="K33" s="20" t="s">
        <v>3</v>
      </c>
      <c r="L33" s="20" t="s">
        <v>3</v>
      </c>
      <c r="M33" s="20" t="s">
        <v>3</v>
      </c>
      <c r="N33" s="27">
        <v>13.4</v>
      </c>
      <c r="O33" s="27">
        <v>25.1</v>
      </c>
      <c r="P33" s="27">
        <v>57.2</v>
      </c>
      <c r="Q33" s="27">
        <v>61.8</v>
      </c>
      <c r="R33" s="27">
        <v>79.9</v>
      </c>
      <c r="S33" s="20">
        <v>79.9</v>
      </c>
    </row>
    <row r="34" spans="1:19" s="2" customFormat="1" ht="58.5" customHeight="1">
      <c r="A34" s="50" t="s">
        <v>97</v>
      </c>
      <c r="B34" s="23" t="s">
        <v>192</v>
      </c>
      <c r="C34" s="24" t="s">
        <v>73</v>
      </c>
      <c r="D34" s="77" t="s">
        <v>3</v>
      </c>
      <c r="E34" s="41" t="s">
        <v>139</v>
      </c>
      <c r="F34" s="20" t="s">
        <v>3</v>
      </c>
      <c r="G34" s="77" t="s">
        <v>3</v>
      </c>
      <c r="H34" s="77" t="s">
        <v>3</v>
      </c>
      <c r="I34" s="77" t="s">
        <v>3</v>
      </c>
      <c r="J34" s="77" t="s">
        <v>3</v>
      </c>
      <c r="K34" s="77" t="s">
        <v>3</v>
      </c>
      <c r="L34" s="77" t="s">
        <v>3</v>
      </c>
      <c r="M34" s="27">
        <v>0</v>
      </c>
      <c r="N34" s="27">
        <v>0.19</v>
      </c>
      <c r="O34" s="27">
        <v>0.4</v>
      </c>
      <c r="P34" s="27">
        <v>0.4</v>
      </c>
      <c r="Q34" s="27">
        <v>0.4</v>
      </c>
      <c r="R34" s="27">
        <v>1.3</v>
      </c>
      <c r="S34" s="25">
        <v>1.3</v>
      </c>
    </row>
    <row r="35" spans="1:19" s="2" customFormat="1" ht="53.25" customHeight="1">
      <c r="A35" s="50"/>
      <c r="B35" s="23" t="s">
        <v>190</v>
      </c>
      <c r="C35" s="24" t="s">
        <v>73</v>
      </c>
      <c r="D35" s="77" t="s">
        <v>3</v>
      </c>
      <c r="E35" s="41" t="s">
        <v>139</v>
      </c>
      <c r="F35" s="20" t="s">
        <v>3</v>
      </c>
      <c r="G35" s="77" t="s">
        <v>3</v>
      </c>
      <c r="H35" s="77" t="s">
        <v>3</v>
      </c>
      <c r="I35" s="77" t="s">
        <v>3</v>
      </c>
      <c r="J35" s="77" t="s">
        <v>3</v>
      </c>
      <c r="K35" s="77" t="s">
        <v>3</v>
      </c>
      <c r="L35" s="77" t="s">
        <v>3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0.5</v>
      </c>
      <c r="S35" s="25">
        <v>0.5</v>
      </c>
    </row>
    <row r="36" spans="1:19" s="2" customFormat="1" ht="54" customHeight="1">
      <c r="A36" s="50" t="s">
        <v>98</v>
      </c>
      <c r="B36" s="23" t="s">
        <v>193</v>
      </c>
      <c r="C36" s="24" t="s">
        <v>73</v>
      </c>
      <c r="D36" s="77" t="s">
        <v>187</v>
      </c>
      <c r="E36" s="41" t="s">
        <v>140</v>
      </c>
      <c r="F36" s="20" t="s">
        <v>3</v>
      </c>
      <c r="G36" s="77" t="s">
        <v>3</v>
      </c>
      <c r="H36" s="77" t="s">
        <v>3</v>
      </c>
      <c r="I36" s="77" t="s">
        <v>3</v>
      </c>
      <c r="J36" s="77" t="s">
        <v>3</v>
      </c>
      <c r="K36" s="77" t="s">
        <v>3</v>
      </c>
      <c r="L36" s="77" t="s">
        <v>3</v>
      </c>
      <c r="M36" s="27">
        <v>0</v>
      </c>
      <c r="N36" s="27">
        <v>3.87</v>
      </c>
      <c r="O36" s="27">
        <v>7</v>
      </c>
      <c r="P36" s="27">
        <v>7.8</v>
      </c>
      <c r="Q36" s="27">
        <v>12.7</v>
      </c>
      <c r="R36" s="27">
        <v>13.2</v>
      </c>
      <c r="S36" s="25">
        <v>13.2</v>
      </c>
    </row>
    <row r="37" spans="1:19" s="2" customFormat="1" ht="102.75" customHeight="1">
      <c r="A37" s="50"/>
      <c r="B37" s="23" t="s">
        <v>199</v>
      </c>
      <c r="C37" s="24" t="s">
        <v>73</v>
      </c>
      <c r="D37" s="77" t="s">
        <v>187</v>
      </c>
      <c r="E37" s="41" t="s">
        <v>140</v>
      </c>
      <c r="F37" s="20" t="s">
        <v>3</v>
      </c>
      <c r="G37" s="77" t="s">
        <v>3</v>
      </c>
      <c r="H37" s="77" t="s">
        <v>3</v>
      </c>
      <c r="I37" s="77" t="s">
        <v>3</v>
      </c>
      <c r="J37" s="77" t="s">
        <v>3</v>
      </c>
      <c r="K37" s="77" t="s">
        <v>3</v>
      </c>
      <c r="L37" s="77" t="s">
        <v>3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0.3</v>
      </c>
      <c r="S37" s="25">
        <v>0.3</v>
      </c>
    </row>
    <row r="38" spans="1:19" s="2" customFormat="1" ht="57.75" customHeight="1">
      <c r="A38" s="50" t="s">
        <v>99</v>
      </c>
      <c r="B38" s="23" t="s">
        <v>80</v>
      </c>
      <c r="C38" s="55" t="s">
        <v>73</v>
      </c>
      <c r="D38" s="77" t="s">
        <v>3</v>
      </c>
      <c r="E38" s="76" t="s">
        <v>141</v>
      </c>
      <c r="F38" s="20" t="s">
        <v>3</v>
      </c>
      <c r="G38" s="77" t="s">
        <v>3</v>
      </c>
      <c r="H38" s="77" t="s">
        <v>3</v>
      </c>
      <c r="I38" s="77" t="s">
        <v>3</v>
      </c>
      <c r="J38" s="77" t="s">
        <v>3</v>
      </c>
      <c r="K38" s="77" t="s">
        <v>3</v>
      </c>
      <c r="L38" s="77" t="s">
        <v>3</v>
      </c>
      <c r="M38" s="21">
        <v>0</v>
      </c>
      <c r="N38" s="21">
        <v>0</v>
      </c>
      <c r="O38" s="21">
        <v>0</v>
      </c>
      <c r="P38" s="21">
        <v>0.3</v>
      </c>
      <c r="Q38" s="21">
        <v>0.3</v>
      </c>
      <c r="R38" s="21">
        <v>0.3</v>
      </c>
      <c r="S38" s="25">
        <v>0.3</v>
      </c>
    </row>
    <row r="39" spans="1:19" s="2" customFormat="1" ht="123.75" customHeight="1">
      <c r="A39" s="50" t="s">
        <v>100</v>
      </c>
      <c r="B39" s="23" t="s">
        <v>123</v>
      </c>
      <c r="C39" s="19" t="s">
        <v>73</v>
      </c>
      <c r="D39" s="77" t="s">
        <v>3</v>
      </c>
      <c r="E39" s="76" t="s">
        <v>142</v>
      </c>
      <c r="F39" s="20" t="s">
        <v>3</v>
      </c>
      <c r="G39" s="77" t="s">
        <v>3</v>
      </c>
      <c r="H39" s="77" t="s">
        <v>3</v>
      </c>
      <c r="I39" s="77" t="s">
        <v>3</v>
      </c>
      <c r="J39" s="77" t="s">
        <v>3</v>
      </c>
      <c r="K39" s="77" t="s">
        <v>3</v>
      </c>
      <c r="L39" s="77" t="s">
        <v>3</v>
      </c>
      <c r="M39" s="27">
        <v>0</v>
      </c>
      <c r="N39" s="21">
        <v>0</v>
      </c>
      <c r="O39" s="34">
        <v>0</v>
      </c>
      <c r="P39" s="34">
        <v>0.09</v>
      </c>
      <c r="Q39" s="34">
        <v>0.09</v>
      </c>
      <c r="R39" s="34">
        <v>4.1</v>
      </c>
      <c r="S39" s="62">
        <v>4.1</v>
      </c>
    </row>
    <row r="40" spans="1:19" s="2" customFormat="1" ht="33.75" customHeight="1">
      <c r="A40" s="50" t="s">
        <v>101</v>
      </c>
      <c r="B40" s="52" t="s">
        <v>118</v>
      </c>
      <c r="C40" s="54" t="s">
        <v>53</v>
      </c>
      <c r="D40" s="77" t="s">
        <v>3</v>
      </c>
      <c r="E40" s="77" t="s">
        <v>137</v>
      </c>
      <c r="F40" s="20" t="s">
        <v>3</v>
      </c>
      <c r="G40" s="77" t="s">
        <v>3</v>
      </c>
      <c r="H40" s="77" t="s">
        <v>3</v>
      </c>
      <c r="I40" s="77" t="s">
        <v>3</v>
      </c>
      <c r="J40" s="77" t="s">
        <v>3</v>
      </c>
      <c r="K40" s="77" t="s">
        <v>3</v>
      </c>
      <c r="L40" s="77" t="s">
        <v>3</v>
      </c>
      <c r="M40" s="21">
        <v>0</v>
      </c>
      <c r="N40" s="32">
        <v>0.004</v>
      </c>
      <c r="O40" s="32">
        <v>0.059</v>
      </c>
      <c r="P40" s="32">
        <v>0.061</v>
      </c>
      <c r="Q40" s="32">
        <v>0.061</v>
      </c>
      <c r="R40" s="72">
        <v>0.063</v>
      </c>
      <c r="S40" s="80">
        <v>0.063</v>
      </c>
    </row>
    <row r="41" spans="1:19" s="2" customFormat="1" ht="66.75" customHeight="1">
      <c r="A41" s="50" t="s">
        <v>57</v>
      </c>
      <c r="B41" s="56" t="s">
        <v>102</v>
      </c>
      <c r="C41" s="77" t="s">
        <v>3</v>
      </c>
      <c r="D41" s="77">
        <v>1</v>
      </c>
      <c r="E41" s="77" t="s">
        <v>3</v>
      </c>
      <c r="F41" s="77" t="s">
        <v>212</v>
      </c>
      <c r="G41" s="77" t="s">
        <v>49</v>
      </c>
      <c r="H41" s="57" t="s">
        <v>133</v>
      </c>
      <c r="I41" s="57" t="s">
        <v>69</v>
      </c>
      <c r="J41" s="57" t="s">
        <v>72</v>
      </c>
      <c r="K41" s="78" t="s">
        <v>3</v>
      </c>
      <c r="L41" s="78" t="s">
        <v>3</v>
      </c>
      <c r="M41" s="78" t="s">
        <v>3</v>
      </c>
      <c r="N41" s="78" t="s">
        <v>3</v>
      </c>
      <c r="O41" s="78" t="s">
        <v>3</v>
      </c>
      <c r="P41" s="78" t="s">
        <v>3</v>
      </c>
      <c r="Q41" s="78" t="s">
        <v>3</v>
      </c>
      <c r="R41" s="78" t="s">
        <v>3</v>
      </c>
      <c r="S41" s="80" t="s">
        <v>3</v>
      </c>
    </row>
    <row r="42" spans="1:19" s="2" customFormat="1" ht="16.5" customHeight="1">
      <c r="A42" s="50"/>
      <c r="B42" s="16" t="s">
        <v>91</v>
      </c>
      <c r="C42" s="19" t="s">
        <v>6</v>
      </c>
      <c r="D42" s="77" t="s">
        <v>3</v>
      </c>
      <c r="E42" s="77" t="s">
        <v>3</v>
      </c>
      <c r="F42" s="20" t="s">
        <v>3</v>
      </c>
      <c r="G42" s="20"/>
      <c r="H42" s="57" t="s">
        <v>3</v>
      </c>
      <c r="I42" s="57" t="s">
        <v>3</v>
      </c>
      <c r="J42" s="57" t="s">
        <v>3</v>
      </c>
      <c r="K42" s="20" t="s">
        <v>3</v>
      </c>
      <c r="L42" s="20" t="s">
        <v>3</v>
      </c>
      <c r="M42" s="22">
        <v>66430</v>
      </c>
      <c r="N42" s="22">
        <v>31192.1</v>
      </c>
      <c r="O42" s="22">
        <v>31215</v>
      </c>
      <c r="P42" s="22">
        <v>31215</v>
      </c>
      <c r="Q42" s="22">
        <v>31205.4</v>
      </c>
      <c r="R42" s="22">
        <v>3466.9</v>
      </c>
      <c r="S42" s="83">
        <f>SUM(M42:R42)</f>
        <v>194724.4</v>
      </c>
    </row>
    <row r="43" spans="1:19" s="2" customFormat="1" ht="25.5" customHeight="1">
      <c r="A43" s="50"/>
      <c r="B43" s="16" t="s">
        <v>36</v>
      </c>
      <c r="C43" s="19"/>
      <c r="D43" s="77"/>
      <c r="E43" s="20"/>
      <c r="F43" s="20"/>
      <c r="G43" s="20"/>
      <c r="H43" s="20"/>
      <c r="I43" s="20"/>
      <c r="J43" s="20"/>
      <c r="K43" s="20"/>
      <c r="L43" s="20"/>
      <c r="M43" s="32"/>
      <c r="N43" s="32"/>
      <c r="O43" s="32"/>
      <c r="P43" s="32"/>
      <c r="Q43" s="32"/>
      <c r="R43" s="32"/>
      <c r="S43" s="83"/>
    </row>
    <row r="44" spans="1:19" s="2" customFormat="1" ht="16.5" customHeight="1">
      <c r="A44" s="50"/>
      <c r="B44" s="51" t="s">
        <v>43</v>
      </c>
      <c r="C44" s="19" t="s">
        <v>6</v>
      </c>
      <c r="D44" s="77" t="s">
        <v>3</v>
      </c>
      <c r="E44" s="20" t="s">
        <v>3</v>
      </c>
      <c r="F44" s="20" t="s">
        <v>3</v>
      </c>
      <c r="G44" s="20"/>
      <c r="H44" s="20"/>
      <c r="I44" s="20"/>
      <c r="J44" s="20"/>
      <c r="K44" s="20" t="s">
        <v>3</v>
      </c>
      <c r="L44" s="20" t="s">
        <v>3</v>
      </c>
      <c r="M44" s="21">
        <v>66430</v>
      </c>
      <c r="N44" s="21">
        <v>67887</v>
      </c>
      <c r="O44" s="21">
        <v>54172.9</v>
      </c>
      <c r="P44" s="21">
        <v>42609.7</v>
      </c>
      <c r="Q44" s="21">
        <v>74069.6</v>
      </c>
      <c r="R44" s="21">
        <v>54315.2</v>
      </c>
      <c r="S44" s="26">
        <f>SUM(M44:R44)</f>
        <v>359484.39999999997</v>
      </c>
    </row>
    <row r="45" spans="1:19" s="2" customFormat="1" ht="16.5" customHeight="1">
      <c r="A45" s="50"/>
      <c r="B45" s="51" t="s">
        <v>42</v>
      </c>
      <c r="C45" s="19" t="s">
        <v>6</v>
      </c>
      <c r="D45" s="77" t="s">
        <v>3</v>
      </c>
      <c r="E45" s="20" t="s">
        <v>3</v>
      </c>
      <c r="F45" s="20" t="s">
        <v>3</v>
      </c>
      <c r="G45" s="20"/>
      <c r="H45" s="20"/>
      <c r="I45" s="20"/>
      <c r="J45" s="20"/>
      <c r="K45" s="20" t="s">
        <v>3</v>
      </c>
      <c r="L45" s="20" t="s">
        <v>3</v>
      </c>
      <c r="M45" s="21">
        <v>0</v>
      </c>
      <c r="N45" s="21">
        <v>10508.9</v>
      </c>
      <c r="O45" s="21">
        <v>9802.9</v>
      </c>
      <c r="P45" s="21">
        <v>8642.38</v>
      </c>
      <c r="Q45" s="21">
        <v>8483.4</v>
      </c>
      <c r="R45" s="21">
        <v>3833.9</v>
      </c>
      <c r="S45" s="26">
        <f>SUM(M45:R45)</f>
        <v>41271.48</v>
      </c>
    </row>
    <row r="46" spans="1:19" s="2" customFormat="1" ht="18" customHeight="1">
      <c r="A46" s="50"/>
      <c r="B46" s="51" t="s">
        <v>9</v>
      </c>
      <c r="C46" s="19" t="s">
        <v>6</v>
      </c>
      <c r="D46" s="77" t="s">
        <v>3</v>
      </c>
      <c r="E46" s="20" t="s">
        <v>3</v>
      </c>
      <c r="F46" s="20" t="s">
        <v>3</v>
      </c>
      <c r="G46" s="20"/>
      <c r="H46" s="20"/>
      <c r="I46" s="20"/>
      <c r="J46" s="20"/>
      <c r="K46" s="20" t="s">
        <v>3</v>
      </c>
      <c r="L46" s="20" t="s">
        <v>3</v>
      </c>
      <c r="M46" s="21">
        <v>108664.5</v>
      </c>
      <c r="N46" s="21">
        <v>79279</v>
      </c>
      <c r="O46" s="21">
        <v>53837.1</v>
      </c>
      <c r="P46" s="21">
        <v>44490.3</v>
      </c>
      <c r="Q46" s="21">
        <v>58154</v>
      </c>
      <c r="R46" s="21">
        <v>32023.1</v>
      </c>
      <c r="S46" s="26">
        <f>SUM(M46:R46)</f>
        <v>376448</v>
      </c>
    </row>
    <row r="47" spans="1:19" s="2" customFormat="1" ht="38.25" customHeight="1">
      <c r="A47" s="50"/>
      <c r="B47" s="51" t="s">
        <v>52</v>
      </c>
      <c r="C47" s="19"/>
      <c r="D47" s="77"/>
      <c r="E47" s="20"/>
      <c r="F47" s="20"/>
      <c r="G47" s="20"/>
      <c r="H47" s="20"/>
      <c r="I47" s="20"/>
      <c r="J47" s="20"/>
      <c r="K47" s="20"/>
      <c r="L47" s="20"/>
      <c r="M47" s="21"/>
      <c r="N47" s="21"/>
      <c r="O47" s="21"/>
      <c r="P47" s="21"/>
      <c r="Q47" s="21"/>
      <c r="R47" s="21"/>
      <c r="S47" s="26"/>
    </row>
    <row r="48" spans="1:19" s="2" customFormat="1" ht="16.5" customHeight="1">
      <c r="A48" s="50"/>
      <c r="B48" s="16" t="s">
        <v>91</v>
      </c>
      <c r="C48" s="19" t="s">
        <v>6</v>
      </c>
      <c r="D48" s="77" t="s">
        <v>3</v>
      </c>
      <c r="E48" s="77" t="s">
        <v>3</v>
      </c>
      <c r="F48" s="20" t="s">
        <v>3</v>
      </c>
      <c r="G48" s="20"/>
      <c r="H48" s="20" t="s">
        <v>3</v>
      </c>
      <c r="I48" s="20" t="s">
        <v>3</v>
      </c>
      <c r="J48" s="20" t="s">
        <v>3</v>
      </c>
      <c r="K48" s="20" t="s">
        <v>3</v>
      </c>
      <c r="L48" s="20" t="s">
        <v>3</v>
      </c>
      <c r="M48" s="22">
        <v>52849.4</v>
      </c>
      <c r="N48" s="22">
        <v>26577.02</v>
      </c>
      <c r="O48" s="22">
        <v>24002</v>
      </c>
      <c r="P48" s="22">
        <v>25687.7</v>
      </c>
      <c r="Q48" s="22">
        <v>26375.8</v>
      </c>
      <c r="R48" s="22">
        <v>2913.7</v>
      </c>
      <c r="S48" s="83">
        <f>SUM(M48:R48)</f>
        <v>158405.62</v>
      </c>
    </row>
    <row r="49" spans="1:19" s="2" customFormat="1" ht="25.5" customHeight="1">
      <c r="A49" s="50"/>
      <c r="B49" s="16" t="s">
        <v>36</v>
      </c>
      <c r="C49" s="19"/>
      <c r="D49" s="77"/>
      <c r="E49" s="20"/>
      <c r="F49" s="20"/>
      <c r="G49" s="20"/>
      <c r="H49" s="20"/>
      <c r="I49" s="20"/>
      <c r="J49" s="20"/>
      <c r="K49" s="20"/>
      <c r="L49" s="20"/>
      <c r="M49" s="21"/>
      <c r="N49" s="21"/>
      <c r="O49" s="21"/>
      <c r="P49" s="21"/>
      <c r="Q49" s="21"/>
      <c r="R49" s="21"/>
      <c r="S49" s="83"/>
    </row>
    <row r="50" spans="1:19" s="2" customFormat="1" ht="16.5" customHeight="1">
      <c r="A50" s="50"/>
      <c r="B50" s="51" t="s">
        <v>43</v>
      </c>
      <c r="C50" s="19" t="s">
        <v>6</v>
      </c>
      <c r="D50" s="77" t="s">
        <v>3</v>
      </c>
      <c r="E50" s="77" t="s">
        <v>3</v>
      </c>
      <c r="F50" s="20" t="s">
        <v>3</v>
      </c>
      <c r="G50" s="20"/>
      <c r="H50" s="20"/>
      <c r="I50" s="20"/>
      <c r="J50" s="20"/>
      <c r="K50" s="20" t="s">
        <v>3</v>
      </c>
      <c r="L50" s="20" t="s">
        <v>3</v>
      </c>
      <c r="M50" s="21">
        <v>52849.4</v>
      </c>
      <c r="N50" s="21">
        <v>57778.1</v>
      </c>
      <c r="O50" s="21">
        <v>41655.6</v>
      </c>
      <c r="P50" s="21">
        <v>35070.2</v>
      </c>
      <c r="Q50" s="21">
        <v>62606</v>
      </c>
      <c r="R50" s="21">
        <v>45648.6</v>
      </c>
      <c r="S50" s="26">
        <f>SUM(M50:R50)</f>
        <v>295607.89999999997</v>
      </c>
    </row>
    <row r="51" spans="1:19" s="2" customFormat="1" ht="16.5" customHeight="1">
      <c r="A51" s="50"/>
      <c r="B51" s="51" t="s">
        <v>42</v>
      </c>
      <c r="C51" s="19" t="s">
        <v>6</v>
      </c>
      <c r="D51" s="77" t="s">
        <v>3</v>
      </c>
      <c r="E51" s="105" t="s">
        <v>3</v>
      </c>
      <c r="F51" s="20" t="s">
        <v>3</v>
      </c>
      <c r="G51" s="20"/>
      <c r="H51" s="20"/>
      <c r="I51" s="20"/>
      <c r="J51" s="20"/>
      <c r="K51" s="20" t="s">
        <v>3</v>
      </c>
      <c r="L51" s="20" t="s">
        <v>3</v>
      </c>
      <c r="M51" s="21">
        <v>0</v>
      </c>
      <c r="N51" s="21">
        <v>8761.3</v>
      </c>
      <c r="O51" s="21">
        <v>7208.6</v>
      </c>
      <c r="P51" s="21">
        <v>6861.87</v>
      </c>
      <c r="Q51" s="2">
        <v>7275.1</v>
      </c>
      <c r="R51" s="21">
        <v>3225.4</v>
      </c>
      <c r="S51" s="26">
        <f>SUM(M51:R51)</f>
        <v>33332.270000000004</v>
      </c>
    </row>
    <row r="52" spans="1:19" s="2" customFormat="1" ht="16.5" customHeight="1">
      <c r="A52" s="50"/>
      <c r="B52" s="51" t="s">
        <v>9</v>
      </c>
      <c r="C52" s="19" t="s">
        <v>6</v>
      </c>
      <c r="D52" s="77" t="s">
        <v>3</v>
      </c>
      <c r="E52" s="105" t="s">
        <v>3</v>
      </c>
      <c r="F52" s="20" t="s">
        <v>3</v>
      </c>
      <c r="G52" s="20"/>
      <c r="H52" s="20"/>
      <c r="I52" s="20"/>
      <c r="J52" s="20"/>
      <c r="K52" s="20" t="s">
        <v>3</v>
      </c>
      <c r="L52" s="20" t="s">
        <v>3</v>
      </c>
      <c r="M52" s="21">
        <v>45288.4</v>
      </c>
      <c r="N52" s="21">
        <v>40669.7</v>
      </c>
      <c r="O52" s="21">
        <v>31442.1</v>
      </c>
      <c r="P52" s="21">
        <v>29310.51</v>
      </c>
      <c r="Q52" s="21">
        <v>40846.8</v>
      </c>
      <c r="R52" s="21">
        <v>22194.7</v>
      </c>
      <c r="S52" s="26">
        <f>SUM(M52:R52)</f>
        <v>209752.21000000002</v>
      </c>
    </row>
    <row r="53" spans="1:19" s="2" customFormat="1" ht="54" customHeight="1">
      <c r="A53" s="58" t="s">
        <v>119</v>
      </c>
      <c r="B53" s="52" t="s">
        <v>46</v>
      </c>
      <c r="C53" s="53" t="s">
        <v>153</v>
      </c>
      <c r="D53" s="77" t="s">
        <v>3</v>
      </c>
      <c r="E53" s="97" t="s">
        <v>41</v>
      </c>
      <c r="F53" s="20" t="s">
        <v>3</v>
      </c>
      <c r="G53" s="20" t="s">
        <v>3</v>
      </c>
      <c r="H53" s="20" t="s">
        <v>3</v>
      </c>
      <c r="I53" s="20" t="s">
        <v>3</v>
      </c>
      <c r="J53" s="20" t="s">
        <v>3</v>
      </c>
      <c r="K53" s="20" t="s">
        <v>3</v>
      </c>
      <c r="L53" s="20" t="s">
        <v>3</v>
      </c>
      <c r="M53" s="27">
        <v>15.5</v>
      </c>
      <c r="N53" s="27">
        <v>12.8</v>
      </c>
      <c r="O53" s="59">
        <v>11.1</v>
      </c>
      <c r="P53" s="59">
        <v>10.2</v>
      </c>
      <c r="Q53" s="59">
        <v>8.2</v>
      </c>
      <c r="R53" s="27">
        <v>6.4</v>
      </c>
      <c r="S53" s="26">
        <f>SUM(M53:R53)</f>
        <v>64.2</v>
      </c>
    </row>
    <row r="54" spans="1:19" s="2" customFormat="1" ht="36.75" customHeight="1">
      <c r="A54" s="50"/>
      <c r="B54" s="16" t="s">
        <v>38</v>
      </c>
      <c r="C54" s="53" t="s">
        <v>153</v>
      </c>
      <c r="D54" s="77" t="s">
        <v>3</v>
      </c>
      <c r="E54" s="97"/>
      <c r="F54" s="20" t="s">
        <v>3</v>
      </c>
      <c r="G54" s="20" t="s">
        <v>3</v>
      </c>
      <c r="H54" s="20" t="s">
        <v>3</v>
      </c>
      <c r="I54" s="20" t="s">
        <v>3</v>
      </c>
      <c r="J54" s="20" t="s">
        <v>3</v>
      </c>
      <c r="K54" s="20" t="s">
        <v>3</v>
      </c>
      <c r="L54" s="20" t="s">
        <v>3</v>
      </c>
      <c r="M54" s="27">
        <v>8.8</v>
      </c>
      <c r="N54" s="27">
        <v>8</v>
      </c>
      <c r="O54" s="59">
        <v>8.1</v>
      </c>
      <c r="P54" s="59">
        <v>7.4</v>
      </c>
      <c r="Q54" s="27">
        <v>6</v>
      </c>
      <c r="R54" s="27">
        <v>5.1</v>
      </c>
      <c r="S54" s="26">
        <f>SUM(M54:R54)</f>
        <v>43.4</v>
      </c>
    </row>
    <row r="55" spans="1:19" s="2" customFormat="1" ht="144" customHeight="1">
      <c r="A55" s="50" t="s">
        <v>56</v>
      </c>
      <c r="B55" s="15" t="s">
        <v>103</v>
      </c>
      <c r="C55" s="77" t="s">
        <v>3</v>
      </c>
      <c r="D55" s="77">
        <v>1</v>
      </c>
      <c r="E55" s="77" t="s">
        <v>3</v>
      </c>
      <c r="F55" s="77" t="s">
        <v>213</v>
      </c>
      <c r="G55" s="77" t="s">
        <v>49</v>
      </c>
      <c r="H55" s="20" t="s">
        <v>3</v>
      </c>
      <c r="I55" s="20" t="s">
        <v>3</v>
      </c>
      <c r="J55" s="20" t="s">
        <v>3</v>
      </c>
      <c r="K55" s="20" t="s">
        <v>3</v>
      </c>
      <c r="L55" s="20" t="s">
        <v>3</v>
      </c>
      <c r="M55" s="20" t="s">
        <v>3</v>
      </c>
      <c r="N55" s="20" t="s">
        <v>3</v>
      </c>
      <c r="O55" s="20" t="s">
        <v>3</v>
      </c>
      <c r="P55" s="20" t="s">
        <v>3</v>
      </c>
      <c r="Q55" s="20" t="s">
        <v>3</v>
      </c>
      <c r="R55" s="26" t="s">
        <v>3</v>
      </c>
      <c r="S55" s="20" t="s">
        <v>3</v>
      </c>
    </row>
    <row r="56" spans="1:19" s="2" customFormat="1" ht="16.5" customHeight="1">
      <c r="A56" s="50"/>
      <c r="B56" s="16" t="s">
        <v>91</v>
      </c>
      <c r="C56" s="19" t="s">
        <v>6</v>
      </c>
      <c r="D56" s="77" t="s">
        <v>3</v>
      </c>
      <c r="E56" s="20" t="s">
        <v>3</v>
      </c>
      <c r="F56" s="20" t="s">
        <v>3</v>
      </c>
      <c r="G56" s="20"/>
      <c r="H56" s="20" t="s">
        <v>3</v>
      </c>
      <c r="I56" s="20" t="s">
        <v>3</v>
      </c>
      <c r="J56" s="20" t="s">
        <v>3</v>
      </c>
      <c r="K56" s="20" t="s">
        <v>3</v>
      </c>
      <c r="L56" s="20" t="s">
        <v>3</v>
      </c>
      <c r="M56" s="20" t="s">
        <v>3</v>
      </c>
      <c r="N56" s="20" t="s">
        <v>3</v>
      </c>
      <c r="O56" s="20" t="s">
        <v>3</v>
      </c>
      <c r="P56" s="20" t="s">
        <v>3</v>
      </c>
      <c r="Q56" s="20" t="s">
        <v>3</v>
      </c>
      <c r="R56" s="20" t="s">
        <v>3</v>
      </c>
      <c r="S56" s="20" t="s">
        <v>3</v>
      </c>
    </row>
    <row r="57" spans="1:19" s="2" customFormat="1" ht="16.5" customHeight="1">
      <c r="A57" s="50"/>
      <c r="B57" s="16" t="s">
        <v>36</v>
      </c>
      <c r="C57" s="19"/>
      <c r="D57" s="77"/>
      <c r="E57" s="20"/>
      <c r="F57" s="20"/>
      <c r="G57" s="20"/>
      <c r="H57" s="20"/>
      <c r="I57" s="20"/>
      <c r="J57" s="20"/>
      <c r="K57" s="20"/>
      <c r="L57" s="20"/>
      <c r="M57" s="77"/>
      <c r="N57" s="25"/>
      <c r="O57" s="25"/>
      <c r="P57" s="25"/>
      <c r="Q57" s="25"/>
      <c r="R57" s="25"/>
      <c r="S57" s="25"/>
    </row>
    <row r="58" spans="1:19" s="2" customFormat="1" ht="16.5" customHeight="1">
      <c r="A58" s="50"/>
      <c r="B58" s="51" t="s">
        <v>43</v>
      </c>
      <c r="C58" s="19" t="s">
        <v>6</v>
      </c>
      <c r="D58" s="77" t="s">
        <v>3</v>
      </c>
      <c r="E58" s="20" t="s">
        <v>3</v>
      </c>
      <c r="F58" s="20" t="s">
        <v>3</v>
      </c>
      <c r="G58" s="20"/>
      <c r="H58" s="20"/>
      <c r="I58" s="20"/>
      <c r="J58" s="20"/>
      <c r="K58" s="20" t="s">
        <v>3</v>
      </c>
      <c r="L58" s="20" t="s">
        <v>3</v>
      </c>
      <c r="M58" s="20" t="s">
        <v>3</v>
      </c>
      <c r="N58" s="20" t="s">
        <v>3</v>
      </c>
      <c r="O58" s="20" t="s">
        <v>3</v>
      </c>
      <c r="P58" s="20" t="s">
        <v>3</v>
      </c>
      <c r="Q58" s="20" t="s">
        <v>3</v>
      </c>
      <c r="R58" s="20" t="s">
        <v>3</v>
      </c>
      <c r="S58" s="20" t="s">
        <v>3</v>
      </c>
    </row>
    <row r="59" spans="1:19" s="2" customFormat="1" ht="16.5" customHeight="1">
      <c r="A59" s="50"/>
      <c r="B59" s="51" t="s">
        <v>42</v>
      </c>
      <c r="C59" s="19" t="s">
        <v>6</v>
      </c>
      <c r="D59" s="77" t="s">
        <v>3</v>
      </c>
      <c r="E59" s="20" t="s">
        <v>3</v>
      </c>
      <c r="F59" s="20" t="s">
        <v>3</v>
      </c>
      <c r="G59" s="20"/>
      <c r="H59" s="20"/>
      <c r="I59" s="20"/>
      <c r="J59" s="20"/>
      <c r="K59" s="20" t="s">
        <v>3</v>
      </c>
      <c r="L59" s="20" t="s">
        <v>3</v>
      </c>
      <c r="M59" s="20" t="s">
        <v>3</v>
      </c>
      <c r="N59" s="20" t="s">
        <v>3</v>
      </c>
      <c r="O59" s="20" t="s">
        <v>3</v>
      </c>
      <c r="P59" s="20" t="s">
        <v>3</v>
      </c>
      <c r="Q59" s="20" t="s">
        <v>3</v>
      </c>
      <c r="R59" s="20" t="s">
        <v>3</v>
      </c>
      <c r="S59" s="20" t="s">
        <v>3</v>
      </c>
    </row>
    <row r="60" spans="1:19" s="2" customFormat="1" ht="16.5" customHeight="1">
      <c r="A60" s="50"/>
      <c r="B60" s="51" t="s">
        <v>9</v>
      </c>
      <c r="C60" s="19" t="s">
        <v>6</v>
      </c>
      <c r="D60" s="77" t="s">
        <v>3</v>
      </c>
      <c r="E60" s="20" t="s">
        <v>3</v>
      </c>
      <c r="F60" s="20" t="s">
        <v>3</v>
      </c>
      <c r="G60" s="20"/>
      <c r="H60" s="20"/>
      <c r="I60" s="20"/>
      <c r="J60" s="20"/>
      <c r="K60" s="20" t="s">
        <v>3</v>
      </c>
      <c r="L60" s="20" t="s">
        <v>3</v>
      </c>
      <c r="M60" s="20" t="s">
        <v>3</v>
      </c>
      <c r="N60" s="20" t="s">
        <v>3</v>
      </c>
      <c r="O60" s="20" t="s">
        <v>3</v>
      </c>
      <c r="P60" s="20" t="s">
        <v>3</v>
      </c>
      <c r="Q60" s="20" t="s">
        <v>3</v>
      </c>
      <c r="R60" s="20" t="s">
        <v>3</v>
      </c>
      <c r="S60" s="20" t="s">
        <v>3</v>
      </c>
    </row>
    <row r="61" spans="1:19" s="2" customFormat="1" ht="138.75" customHeight="1">
      <c r="A61" s="58" t="s">
        <v>104</v>
      </c>
      <c r="B61" s="56" t="s">
        <v>81</v>
      </c>
      <c r="C61" s="53" t="s">
        <v>39</v>
      </c>
      <c r="D61" s="77" t="s">
        <v>3</v>
      </c>
      <c r="E61" s="76" t="s">
        <v>41</v>
      </c>
      <c r="F61" s="20" t="s">
        <v>3</v>
      </c>
      <c r="G61" s="20" t="s">
        <v>3</v>
      </c>
      <c r="H61" s="20" t="s">
        <v>3</v>
      </c>
      <c r="I61" s="20" t="s">
        <v>3</v>
      </c>
      <c r="J61" s="20" t="s">
        <v>3</v>
      </c>
      <c r="K61" s="20" t="s">
        <v>3</v>
      </c>
      <c r="L61" s="20" t="s">
        <v>3</v>
      </c>
      <c r="M61" s="20" t="s">
        <v>3</v>
      </c>
      <c r="N61" s="32">
        <v>17</v>
      </c>
      <c r="O61" s="32">
        <v>19</v>
      </c>
      <c r="P61" s="32">
        <v>18</v>
      </c>
      <c r="Q61" s="32">
        <v>19</v>
      </c>
      <c r="R61" s="32">
        <v>17</v>
      </c>
      <c r="S61" s="20" t="s">
        <v>3</v>
      </c>
    </row>
    <row r="62" spans="1:19" s="2" customFormat="1" ht="237.75" customHeight="1">
      <c r="A62" s="50" t="s">
        <v>58</v>
      </c>
      <c r="B62" s="56" t="s">
        <v>105</v>
      </c>
      <c r="C62" s="77" t="s">
        <v>3</v>
      </c>
      <c r="D62" s="77">
        <v>1</v>
      </c>
      <c r="E62" s="20" t="s">
        <v>3</v>
      </c>
      <c r="F62" s="77" t="s">
        <v>212</v>
      </c>
      <c r="G62" s="77" t="s">
        <v>220</v>
      </c>
      <c r="H62" s="20" t="s">
        <v>3</v>
      </c>
      <c r="I62" s="20" t="s">
        <v>3</v>
      </c>
      <c r="J62" s="20" t="s">
        <v>3</v>
      </c>
      <c r="K62" s="20" t="s">
        <v>3</v>
      </c>
      <c r="L62" s="20" t="s">
        <v>3</v>
      </c>
      <c r="M62" s="20" t="s">
        <v>3</v>
      </c>
      <c r="N62" s="20" t="s">
        <v>3</v>
      </c>
      <c r="O62" s="20" t="s">
        <v>3</v>
      </c>
      <c r="P62" s="20" t="s">
        <v>3</v>
      </c>
      <c r="Q62" s="20" t="s">
        <v>3</v>
      </c>
      <c r="R62" s="20" t="s">
        <v>3</v>
      </c>
      <c r="S62" s="20" t="s">
        <v>3</v>
      </c>
    </row>
    <row r="63" spans="1:19" s="2" customFormat="1" ht="16.5" customHeight="1">
      <c r="A63" s="50"/>
      <c r="B63" s="16" t="s">
        <v>91</v>
      </c>
      <c r="C63" s="19" t="s">
        <v>6</v>
      </c>
      <c r="D63" s="77" t="s">
        <v>3</v>
      </c>
      <c r="E63" s="20" t="s">
        <v>3</v>
      </c>
      <c r="F63" s="20" t="s">
        <v>3</v>
      </c>
      <c r="G63" s="20"/>
      <c r="H63" s="20" t="s">
        <v>3</v>
      </c>
      <c r="I63" s="20" t="s">
        <v>3</v>
      </c>
      <c r="J63" s="20" t="s">
        <v>3</v>
      </c>
      <c r="K63" s="20" t="s">
        <v>3</v>
      </c>
      <c r="L63" s="20" t="s">
        <v>3</v>
      </c>
      <c r="M63" s="35">
        <v>11881.5</v>
      </c>
      <c r="N63" s="35">
        <v>15008.9</v>
      </c>
      <c r="O63" s="35">
        <v>14701.8</v>
      </c>
      <c r="P63" s="35">
        <f>P88+P95+P102+P74</f>
        <v>78902.2</v>
      </c>
      <c r="Q63" s="35">
        <f>Q81+Q88+Q95+Q102</f>
        <v>87770.2</v>
      </c>
      <c r="R63" s="35">
        <f>R81+R88+R95+R102+R74</f>
        <v>14189.099999999999</v>
      </c>
      <c r="S63" s="84">
        <f>SUM(M63:R63)</f>
        <v>222453.69999999998</v>
      </c>
    </row>
    <row r="64" spans="1:19" s="2" customFormat="1" ht="29.25" customHeight="1">
      <c r="A64" s="50"/>
      <c r="B64" s="16" t="s">
        <v>36</v>
      </c>
      <c r="C64" s="19"/>
      <c r="D64" s="77"/>
      <c r="E64" s="20"/>
      <c r="F64" s="20"/>
      <c r="G64" s="20"/>
      <c r="H64" s="20"/>
      <c r="I64" s="20"/>
      <c r="J64" s="20"/>
      <c r="K64" s="20"/>
      <c r="L64" s="20"/>
      <c r="M64" s="35"/>
      <c r="N64" s="35"/>
      <c r="O64" s="35"/>
      <c r="P64" s="35"/>
      <c r="Q64" s="27"/>
      <c r="R64" s="27"/>
      <c r="S64" s="84"/>
    </row>
    <row r="65" spans="1:19" s="2" customFormat="1" ht="16.5" customHeight="1">
      <c r="A65" s="50"/>
      <c r="B65" s="51" t="s">
        <v>7</v>
      </c>
      <c r="C65" s="19" t="s">
        <v>6</v>
      </c>
      <c r="D65" s="77" t="s">
        <v>3</v>
      </c>
      <c r="E65" s="20" t="s">
        <v>3</v>
      </c>
      <c r="F65" s="20" t="s">
        <v>3</v>
      </c>
      <c r="G65" s="20"/>
      <c r="H65" s="20"/>
      <c r="I65" s="20"/>
      <c r="J65" s="20"/>
      <c r="K65" s="20" t="s">
        <v>3</v>
      </c>
      <c r="L65" s="20" t="s">
        <v>3</v>
      </c>
      <c r="M65" s="27">
        <v>5141</v>
      </c>
      <c r="N65" s="27">
        <v>34252.2</v>
      </c>
      <c r="O65" s="27">
        <v>21291.3</v>
      </c>
      <c r="P65" s="27">
        <f>P104+P97+P90</f>
        <v>74591.3</v>
      </c>
      <c r="Q65" s="27">
        <f>Q104+Q90</f>
        <v>46568.9</v>
      </c>
      <c r="R65" s="27">
        <f>R83+R90+R104+R76+R97</f>
        <v>73136.4</v>
      </c>
      <c r="S65" s="25">
        <f>SUM(M65:R65)</f>
        <v>254981.09999999998</v>
      </c>
    </row>
    <row r="66" spans="1:19" s="2" customFormat="1" ht="17.25" customHeight="1">
      <c r="A66" s="50"/>
      <c r="B66" s="51" t="s">
        <v>8</v>
      </c>
      <c r="C66" s="19" t="s">
        <v>6</v>
      </c>
      <c r="D66" s="77" t="s">
        <v>3</v>
      </c>
      <c r="E66" s="20" t="s">
        <v>3</v>
      </c>
      <c r="F66" s="20" t="s">
        <v>3</v>
      </c>
      <c r="G66" s="20"/>
      <c r="H66" s="20"/>
      <c r="I66" s="20"/>
      <c r="J66" s="20"/>
      <c r="K66" s="20" t="s">
        <v>3</v>
      </c>
      <c r="L66" s="20" t="s">
        <v>3</v>
      </c>
      <c r="M66" s="27">
        <v>0</v>
      </c>
      <c r="N66" s="27">
        <v>6416</v>
      </c>
      <c r="O66" s="27">
        <v>1748.4</v>
      </c>
      <c r="P66" s="27">
        <f>P91+P98+P105</f>
        <v>6532.24</v>
      </c>
      <c r="Q66" s="27">
        <f>Q91+Q105</f>
        <v>8362.3</v>
      </c>
      <c r="R66" s="27">
        <f>R105+R77+R84+R91+R98</f>
        <v>560.2</v>
      </c>
      <c r="S66" s="25">
        <f>SUM(M66:R66)</f>
        <v>23619.14</v>
      </c>
    </row>
    <row r="67" spans="1:19" s="2" customFormat="1" ht="16.5" customHeight="1">
      <c r="A67" s="50"/>
      <c r="B67" s="51" t="s">
        <v>9</v>
      </c>
      <c r="C67" s="19" t="s">
        <v>6</v>
      </c>
      <c r="D67" s="77" t="s">
        <v>3</v>
      </c>
      <c r="E67" s="20" t="s">
        <v>3</v>
      </c>
      <c r="F67" s="20" t="s">
        <v>3</v>
      </c>
      <c r="G67" s="20"/>
      <c r="H67" s="20"/>
      <c r="I67" s="20"/>
      <c r="J67" s="20"/>
      <c r="K67" s="20" t="s">
        <v>3</v>
      </c>
      <c r="L67" s="20" t="s">
        <v>3</v>
      </c>
      <c r="M67" s="27">
        <v>0</v>
      </c>
      <c r="N67" s="27">
        <v>0</v>
      </c>
      <c r="O67" s="27">
        <v>0</v>
      </c>
      <c r="P67" s="27">
        <f>P92</f>
        <v>100</v>
      </c>
      <c r="Q67" s="27">
        <v>0</v>
      </c>
      <c r="R67" s="27">
        <f>R78+R85+R92+R99+R106</f>
        <v>0</v>
      </c>
      <c r="S67" s="25">
        <v>100</v>
      </c>
    </row>
    <row r="68" spans="1:19" s="2" customFormat="1" ht="42.75" customHeight="1">
      <c r="A68" s="58" t="s">
        <v>106</v>
      </c>
      <c r="B68" s="15" t="s">
        <v>48</v>
      </c>
      <c r="C68" s="60" t="s">
        <v>39</v>
      </c>
      <c r="D68" s="77" t="s">
        <v>3</v>
      </c>
      <c r="E68" s="41" t="s">
        <v>41</v>
      </c>
      <c r="F68" s="20" t="s">
        <v>3</v>
      </c>
      <c r="G68" s="77" t="s">
        <v>3</v>
      </c>
      <c r="H68" s="77" t="s">
        <v>3</v>
      </c>
      <c r="I68" s="77" t="s">
        <v>3</v>
      </c>
      <c r="J68" s="77" t="s">
        <v>3</v>
      </c>
      <c r="K68" s="77" t="s">
        <v>3</v>
      </c>
      <c r="L68" s="77" t="s">
        <v>3</v>
      </c>
      <c r="M68" s="73">
        <v>0</v>
      </c>
      <c r="N68" s="73">
        <v>0</v>
      </c>
      <c r="O68" s="73">
        <v>1</v>
      </c>
      <c r="P68" s="73">
        <v>0</v>
      </c>
      <c r="Q68" s="73">
        <v>0</v>
      </c>
      <c r="R68" s="73">
        <v>0</v>
      </c>
      <c r="S68" s="80">
        <v>1</v>
      </c>
    </row>
    <row r="69" spans="1:19" s="2" customFormat="1" ht="60" customHeight="1">
      <c r="A69" s="58" t="s">
        <v>107</v>
      </c>
      <c r="B69" s="23" t="s">
        <v>191</v>
      </c>
      <c r="C69" s="24" t="s">
        <v>39</v>
      </c>
      <c r="D69" s="25" t="s">
        <v>3</v>
      </c>
      <c r="E69" s="76" t="s">
        <v>41</v>
      </c>
      <c r="F69" s="25" t="s">
        <v>3</v>
      </c>
      <c r="G69" s="26" t="s">
        <v>3</v>
      </c>
      <c r="H69" s="20" t="s">
        <v>3</v>
      </c>
      <c r="I69" s="20" t="s">
        <v>3</v>
      </c>
      <c r="J69" s="20" t="s">
        <v>3</v>
      </c>
      <c r="K69" s="20" t="s">
        <v>3</v>
      </c>
      <c r="L69" s="20" t="s">
        <v>3</v>
      </c>
      <c r="M69" s="74">
        <v>0</v>
      </c>
      <c r="N69" s="73">
        <v>1</v>
      </c>
      <c r="O69" s="73">
        <v>1</v>
      </c>
      <c r="P69" s="73">
        <v>0</v>
      </c>
      <c r="Q69" s="73">
        <v>0</v>
      </c>
      <c r="R69" s="73">
        <v>1</v>
      </c>
      <c r="S69" s="80">
        <v>3</v>
      </c>
    </row>
    <row r="70" spans="1:19" s="2" customFormat="1" ht="39" customHeight="1">
      <c r="A70" s="58" t="s">
        <v>108</v>
      </c>
      <c r="B70" s="23" t="s">
        <v>189</v>
      </c>
      <c r="C70" s="28" t="s">
        <v>39</v>
      </c>
      <c r="D70" s="25" t="s">
        <v>3</v>
      </c>
      <c r="E70" s="76" t="s">
        <v>41</v>
      </c>
      <c r="F70" s="25" t="s">
        <v>3</v>
      </c>
      <c r="G70" s="26" t="s">
        <v>3</v>
      </c>
      <c r="H70" s="20" t="s">
        <v>3</v>
      </c>
      <c r="I70" s="26" t="s">
        <v>3</v>
      </c>
      <c r="J70" s="26" t="s">
        <v>3</v>
      </c>
      <c r="K70" s="26" t="s">
        <v>3</v>
      </c>
      <c r="L70" s="26" t="s">
        <v>3</v>
      </c>
      <c r="M70" s="74">
        <v>0</v>
      </c>
      <c r="N70" s="74">
        <v>7</v>
      </c>
      <c r="O70" s="74">
        <v>5</v>
      </c>
      <c r="P70" s="73">
        <v>2</v>
      </c>
      <c r="Q70" s="73">
        <v>10</v>
      </c>
      <c r="R70" s="73">
        <v>0</v>
      </c>
      <c r="S70" s="80">
        <v>24</v>
      </c>
    </row>
    <row r="71" spans="1:19" s="2" customFormat="1" ht="34.5" customHeight="1">
      <c r="A71" s="58" t="s">
        <v>109</v>
      </c>
      <c r="B71" s="61" t="s">
        <v>136</v>
      </c>
      <c r="C71" s="55" t="s">
        <v>39</v>
      </c>
      <c r="D71" s="62" t="s">
        <v>3</v>
      </c>
      <c r="E71" s="76" t="s">
        <v>41</v>
      </c>
      <c r="F71" s="62" t="s">
        <v>3</v>
      </c>
      <c r="G71" s="26" t="s">
        <v>3</v>
      </c>
      <c r="H71" s="20" t="s">
        <v>3</v>
      </c>
      <c r="I71" s="26" t="s">
        <v>3</v>
      </c>
      <c r="J71" s="26" t="s">
        <v>3</v>
      </c>
      <c r="K71" s="26" t="s">
        <v>3</v>
      </c>
      <c r="L71" s="26" t="s">
        <v>3</v>
      </c>
      <c r="M71" s="73">
        <v>0</v>
      </c>
      <c r="N71" s="73">
        <v>0</v>
      </c>
      <c r="O71" s="73">
        <v>0</v>
      </c>
      <c r="P71" s="73">
        <v>1</v>
      </c>
      <c r="Q71" s="73">
        <v>0</v>
      </c>
      <c r="R71" s="73">
        <v>0</v>
      </c>
      <c r="S71" s="80">
        <v>1</v>
      </c>
    </row>
    <row r="72" spans="1:19" s="2" customFormat="1" ht="44.25" customHeight="1">
      <c r="A72" s="58" t="s">
        <v>110</v>
      </c>
      <c r="B72" s="15" t="s">
        <v>45</v>
      </c>
      <c r="C72" s="19" t="s">
        <v>39</v>
      </c>
      <c r="D72" s="77" t="s">
        <v>3</v>
      </c>
      <c r="E72" s="76" t="s">
        <v>41</v>
      </c>
      <c r="F72" s="77" t="s">
        <v>3</v>
      </c>
      <c r="G72" s="25" t="s">
        <v>3</v>
      </c>
      <c r="H72" s="20" t="s">
        <v>3</v>
      </c>
      <c r="I72" s="20" t="s">
        <v>3</v>
      </c>
      <c r="J72" s="20" t="s">
        <v>3</v>
      </c>
      <c r="K72" s="20" t="s">
        <v>3</v>
      </c>
      <c r="L72" s="20" t="s">
        <v>3</v>
      </c>
      <c r="M72" s="75" t="s">
        <v>3</v>
      </c>
      <c r="N72" s="73">
        <v>0</v>
      </c>
      <c r="O72" s="73">
        <v>0</v>
      </c>
      <c r="P72" s="74">
        <v>2</v>
      </c>
      <c r="Q72" s="74">
        <v>0</v>
      </c>
      <c r="R72" s="74">
        <v>2</v>
      </c>
      <c r="S72" s="80">
        <v>4</v>
      </c>
    </row>
    <row r="73" spans="1:19" s="2" customFormat="1" ht="153" customHeight="1">
      <c r="A73" s="50" t="s">
        <v>59</v>
      </c>
      <c r="B73" s="15" t="s">
        <v>121</v>
      </c>
      <c r="C73" s="77" t="s">
        <v>3</v>
      </c>
      <c r="D73" s="77">
        <v>1</v>
      </c>
      <c r="E73" s="20" t="s">
        <v>3</v>
      </c>
      <c r="F73" s="77" t="s">
        <v>211</v>
      </c>
      <c r="G73" s="77" t="s">
        <v>217</v>
      </c>
      <c r="H73" s="77" t="s">
        <v>131</v>
      </c>
      <c r="I73" s="20" t="s">
        <v>68</v>
      </c>
      <c r="J73" s="77" t="s">
        <v>132</v>
      </c>
      <c r="K73" s="20" t="s">
        <v>3</v>
      </c>
      <c r="L73" s="20" t="s">
        <v>3</v>
      </c>
      <c r="M73" s="20" t="s">
        <v>3</v>
      </c>
      <c r="N73" s="20" t="s">
        <v>3</v>
      </c>
      <c r="O73" s="20" t="s">
        <v>3</v>
      </c>
      <c r="P73" s="20" t="s">
        <v>3</v>
      </c>
      <c r="Q73" s="20" t="s">
        <v>3</v>
      </c>
      <c r="R73" s="20" t="s">
        <v>3</v>
      </c>
      <c r="S73" s="20" t="s">
        <v>3</v>
      </c>
    </row>
    <row r="74" spans="1:19" s="3" customFormat="1" ht="17.25" customHeight="1">
      <c r="A74" s="50"/>
      <c r="B74" s="16" t="s">
        <v>91</v>
      </c>
      <c r="C74" s="19" t="s">
        <v>6</v>
      </c>
      <c r="D74" s="77" t="s">
        <v>3</v>
      </c>
      <c r="E74" s="77" t="s">
        <v>3</v>
      </c>
      <c r="F74" s="77" t="s">
        <v>3</v>
      </c>
      <c r="G74" s="20"/>
      <c r="H74" s="20" t="s">
        <v>3</v>
      </c>
      <c r="I74" s="20" t="s">
        <v>3</v>
      </c>
      <c r="J74" s="20" t="s">
        <v>3</v>
      </c>
      <c r="K74" s="20" t="s">
        <v>3</v>
      </c>
      <c r="L74" s="20" t="s">
        <v>3</v>
      </c>
      <c r="M74" s="21">
        <v>11881.5</v>
      </c>
      <c r="N74" s="21">
        <v>7027.9</v>
      </c>
      <c r="O74" s="21">
        <v>3500</v>
      </c>
      <c r="P74" s="21">
        <v>39502.7</v>
      </c>
      <c r="Q74" s="21">
        <v>0</v>
      </c>
      <c r="R74" s="21">
        <v>0</v>
      </c>
      <c r="S74" s="26">
        <f>SUM(M74:R74)</f>
        <v>61912.1</v>
      </c>
    </row>
    <row r="75" spans="1:19" s="3" customFormat="1" ht="29.25" customHeight="1">
      <c r="A75" s="50"/>
      <c r="B75" s="16" t="s">
        <v>36</v>
      </c>
      <c r="C75" s="19"/>
      <c r="D75" s="77"/>
      <c r="E75" s="20"/>
      <c r="F75" s="20"/>
      <c r="G75" s="20"/>
      <c r="H75" s="20"/>
      <c r="I75" s="20"/>
      <c r="J75" s="20"/>
      <c r="K75" s="20"/>
      <c r="L75" s="20"/>
      <c r="M75" s="21"/>
      <c r="N75" s="21"/>
      <c r="O75" s="21"/>
      <c r="P75" s="21"/>
      <c r="Q75" s="21"/>
      <c r="R75" s="21"/>
      <c r="S75" s="26"/>
    </row>
    <row r="76" spans="1:19" s="3" customFormat="1" ht="17.25" customHeight="1">
      <c r="A76" s="50"/>
      <c r="B76" s="16" t="s">
        <v>43</v>
      </c>
      <c r="C76" s="19" t="s">
        <v>6</v>
      </c>
      <c r="D76" s="77" t="s">
        <v>3</v>
      </c>
      <c r="E76" s="77" t="s">
        <v>3</v>
      </c>
      <c r="F76" s="77" t="s">
        <v>3</v>
      </c>
      <c r="G76" s="20"/>
      <c r="H76" s="20"/>
      <c r="I76" s="20"/>
      <c r="J76" s="20"/>
      <c r="K76" s="20" t="s">
        <v>3</v>
      </c>
      <c r="L76" s="20" t="s">
        <v>3</v>
      </c>
      <c r="M76" s="21">
        <v>5141</v>
      </c>
      <c r="N76" s="21">
        <v>15630</v>
      </c>
      <c r="O76" s="21">
        <v>0</v>
      </c>
      <c r="P76" s="21">
        <v>0</v>
      </c>
      <c r="Q76" s="21">
        <v>0</v>
      </c>
      <c r="R76" s="21">
        <v>0</v>
      </c>
      <c r="S76" s="26">
        <f>SUM(M76:R76)</f>
        <v>20771</v>
      </c>
    </row>
    <row r="77" spans="1:19" s="3" customFormat="1" ht="17.25" customHeight="1">
      <c r="A77" s="50"/>
      <c r="B77" s="16" t="s">
        <v>42</v>
      </c>
      <c r="C77" s="19" t="s">
        <v>6</v>
      </c>
      <c r="D77" s="77" t="s">
        <v>3</v>
      </c>
      <c r="E77" s="77" t="s">
        <v>3</v>
      </c>
      <c r="F77" s="77" t="s">
        <v>3</v>
      </c>
      <c r="G77" s="20"/>
      <c r="H77" s="20"/>
      <c r="I77" s="20"/>
      <c r="J77" s="20"/>
      <c r="K77" s="20" t="s">
        <v>3</v>
      </c>
      <c r="L77" s="20" t="s">
        <v>3</v>
      </c>
      <c r="M77" s="21">
        <v>0</v>
      </c>
      <c r="N77" s="21">
        <v>6300</v>
      </c>
      <c r="O77" s="21">
        <v>0</v>
      </c>
      <c r="P77" s="21">
        <v>0</v>
      </c>
      <c r="Q77" s="21">
        <v>0</v>
      </c>
      <c r="R77" s="21">
        <v>0</v>
      </c>
      <c r="S77" s="26">
        <f>SUM(M77:R77)</f>
        <v>6300</v>
      </c>
    </row>
    <row r="78" spans="1:19" s="3" customFormat="1" ht="17.25" customHeight="1">
      <c r="A78" s="50"/>
      <c r="B78" s="16" t="s">
        <v>9</v>
      </c>
      <c r="C78" s="19" t="s">
        <v>6</v>
      </c>
      <c r="D78" s="77" t="s">
        <v>3</v>
      </c>
      <c r="E78" s="77" t="s">
        <v>3</v>
      </c>
      <c r="F78" s="77" t="s">
        <v>3</v>
      </c>
      <c r="G78" s="20"/>
      <c r="H78" s="20"/>
      <c r="I78" s="20"/>
      <c r="J78" s="20"/>
      <c r="K78" s="20" t="s">
        <v>3</v>
      </c>
      <c r="L78" s="20" t="s">
        <v>3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6">
        <f>SUM(M78:R78)</f>
        <v>0</v>
      </c>
    </row>
    <row r="79" spans="1:19" s="3" customFormat="1" ht="37.5" customHeight="1">
      <c r="A79" s="63" t="s">
        <v>111</v>
      </c>
      <c r="B79" s="15" t="s">
        <v>89</v>
      </c>
      <c r="C79" s="64" t="s">
        <v>88</v>
      </c>
      <c r="D79" s="43" t="s">
        <v>3</v>
      </c>
      <c r="E79" s="65" t="s">
        <v>41</v>
      </c>
      <c r="F79" s="43" t="s">
        <v>3</v>
      </c>
      <c r="G79" s="43" t="s">
        <v>3</v>
      </c>
      <c r="H79" s="43" t="s">
        <v>3</v>
      </c>
      <c r="I79" s="43" t="s">
        <v>3</v>
      </c>
      <c r="J79" s="43" t="s">
        <v>3</v>
      </c>
      <c r="K79" s="43" t="s">
        <v>3</v>
      </c>
      <c r="L79" s="43" t="s">
        <v>3</v>
      </c>
      <c r="M79" s="21">
        <v>0</v>
      </c>
      <c r="N79" s="21">
        <v>0</v>
      </c>
      <c r="O79" s="29">
        <v>0.19</v>
      </c>
      <c r="P79" s="21">
        <v>0</v>
      </c>
      <c r="Q79" s="21">
        <v>0</v>
      </c>
      <c r="R79" s="21">
        <v>0</v>
      </c>
      <c r="S79" s="43">
        <v>0.19</v>
      </c>
    </row>
    <row r="80" spans="1:19" s="3" customFormat="1" ht="175.5" customHeight="1">
      <c r="A80" s="50" t="s">
        <v>60</v>
      </c>
      <c r="B80" s="15" t="s">
        <v>125</v>
      </c>
      <c r="C80" s="77" t="s">
        <v>3</v>
      </c>
      <c r="D80" s="77">
        <v>1</v>
      </c>
      <c r="E80" s="20" t="s">
        <v>3</v>
      </c>
      <c r="F80" s="77" t="s">
        <v>212</v>
      </c>
      <c r="G80" s="77" t="s">
        <v>218</v>
      </c>
      <c r="H80" s="77" t="s">
        <v>126</v>
      </c>
      <c r="I80" s="20" t="s">
        <v>68</v>
      </c>
      <c r="J80" s="77">
        <v>410</v>
      </c>
      <c r="K80" s="43" t="s">
        <v>3</v>
      </c>
      <c r="L80" s="43" t="s">
        <v>3</v>
      </c>
      <c r="M80" s="43" t="s">
        <v>3</v>
      </c>
      <c r="N80" s="43" t="s">
        <v>3</v>
      </c>
      <c r="O80" s="43" t="s">
        <v>3</v>
      </c>
      <c r="P80" s="43" t="s">
        <v>3</v>
      </c>
      <c r="Q80" s="43" t="s">
        <v>3</v>
      </c>
      <c r="R80" s="43" t="s">
        <v>3</v>
      </c>
      <c r="S80" s="43" t="s">
        <v>3</v>
      </c>
    </row>
    <row r="81" spans="1:19" s="2" customFormat="1" ht="16.5" customHeight="1">
      <c r="A81" s="50"/>
      <c r="B81" s="16" t="s">
        <v>91</v>
      </c>
      <c r="C81" s="19" t="s">
        <v>6</v>
      </c>
      <c r="D81" s="77" t="s">
        <v>3</v>
      </c>
      <c r="E81" s="77" t="s">
        <v>3</v>
      </c>
      <c r="F81" s="77" t="s">
        <v>3</v>
      </c>
      <c r="G81" s="20"/>
      <c r="H81" s="20" t="s">
        <v>3</v>
      </c>
      <c r="I81" s="20" t="s">
        <v>3</v>
      </c>
      <c r="J81" s="20" t="s">
        <v>3</v>
      </c>
      <c r="K81" s="20" t="s">
        <v>3</v>
      </c>
      <c r="L81" s="20" t="s">
        <v>3</v>
      </c>
      <c r="M81" s="21">
        <v>0</v>
      </c>
      <c r="N81" s="21">
        <v>2481.5</v>
      </c>
      <c r="O81" s="21">
        <v>2985.01</v>
      </c>
      <c r="P81" s="21">
        <v>0</v>
      </c>
      <c r="Q81" s="21">
        <v>16295.8</v>
      </c>
      <c r="R81" s="21">
        <v>8116.4</v>
      </c>
      <c r="S81" s="26">
        <f>SUM(M81:R81)</f>
        <v>29878.71</v>
      </c>
    </row>
    <row r="82" spans="1:19" s="2" customFormat="1" ht="29.25" customHeight="1">
      <c r="A82" s="50"/>
      <c r="B82" s="16" t="s">
        <v>36</v>
      </c>
      <c r="C82" s="19"/>
      <c r="D82" s="77"/>
      <c r="E82" s="20"/>
      <c r="F82" s="20"/>
      <c r="G82" s="20"/>
      <c r="H82" s="20"/>
      <c r="I82" s="20"/>
      <c r="J82" s="20"/>
      <c r="K82" s="20"/>
      <c r="L82" s="20"/>
      <c r="M82" s="21"/>
      <c r="N82" s="21"/>
      <c r="O82" s="21"/>
      <c r="P82" s="21"/>
      <c r="Q82" s="21"/>
      <c r="R82" s="21"/>
      <c r="S82" s="26"/>
    </row>
    <row r="83" spans="1:19" s="2" customFormat="1" ht="16.5" customHeight="1">
      <c r="A83" s="50"/>
      <c r="B83" s="16" t="s">
        <v>43</v>
      </c>
      <c r="C83" s="19" t="s">
        <v>6</v>
      </c>
      <c r="D83" s="77" t="s">
        <v>3</v>
      </c>
      <c r="E83" s="77" t="s">
        <v>3</v>
      </c>
      <c r="F83" s="77" t="s">
        <v>3</v>
      </c>
      <c r="G83" s="20"/>
      <c r="H83" s="20"/>
      <c r="I83" s="20"/>
      <c r="J83" s="20"/>
      <c r="K83" s="20" t="s">
        <v>3</v>
      </c>
      <c r="L83" s="20" t="s">
        <v>3</v>
      </c>
      <c r="M83" s="21">
        <v>0</v>
      </c>
      <c r="N83" s="21">
        <v>5790</v>
      </c>
      <c r="O83" s="21">
        <v>3343.19</v>
      </c>
      <c r="P83" s="21">
        <v>0</v>
      </c>
      <c r="Q83" s="21">
        <v>0</v>
      </c>
      <c r="R83" s="21">
        <v>0</v>
      </c>
      <c r="S83" s="26">
        <f>SUM(M83:R83)</f>
        <v>9133.19</v>
      </c>
    </row>
    <row r="84" spans="1:19" s="2" customFormat="1" ht="16.5" customHeight="1">
      <c r="A84" s="50"/>
      <c r="B84" s="16" t="s">
        <v>42</v>
      </c>
      <c r="C84" s="19" t="s">
        <v>6</v>
      </c>
      <c r="D84" s="77" t="s">
        <v>3</v>
      </c>
      <c r="E84" s="77" t="s">
        <v>3</v>
      </c>
      <c r="F84" s="77" t="s">
        <v>3</v>
      </c>
      <c r="G84" s="20"/>
      <c r="H84" s="20"/>
      <c r="I84" s="20"/>
      <c r="J84" s="20"/>
      <c r="K84" s="20" t="s">
        <v>3</v>
      </c>
      <c r="L84" s="20" t="s">
        <v>3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6">
        <f>SUM(M84:R84)</f>
        <v>0</v>
      </c>
    </row>
    <row r="85" spans="1:19" s="2" customFormat="1" ht="16.5" customHeight="1">
      <c r="A85" s="50"/>
      <c r="B85" s="16" t="s">
        <v>9</v>
      </c>
      <c r="C85" s="19" t="s">
        <v>6</v>
      </c>
      <c r="D85" s="77" t="s">
        <v>3</v>
      </c>
      <c r="E85" s="77" t="s">
        <v>3</v>
      </c>
      <c r="F85" s="77" t="s">
        <v>3</v>
      </c>
      <c r="G85" s="20"/>
      <c r="H85" s="20"/>
      <c r="I85" s="20"/>
      <c r="J85" s="20"/>
      <c r="K85" s="20" t="s">
        <v>3</v>
      </c>
      <c r="L85" s="20" t="s">
        <v>3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6">
        <f>SUM(M85:R85)</f>
        <v>0</v>
      </c>
    </row>
    <row r="86" spans="1:19" s="2" customFormat="1" ht="60.75" customHeight="1">
      <c r="A86" s="66" t="s">
        <v>112</v>
      </c>
      <c r="B86" s="23" t="s">
        <v>51</v>
      </c>
      <c r="C86" s="24" t="s">
        <v>39</v>
      </c>
      <c r="D86" s="77" t="s">
        <v>3</v>
      </c>
      <c r="E86" s="41" t="s">
        <v>41</v>
      </c>
      <c r="F86" s="20" t="s">
        <v>3</v>
      </c>
      <c r="G86" s="77" t="s">
        <v>3</v>
      </c>
      <c r="H86" s="77" t="s">
        <v>3</v>
      </c>
      <c r="I86" s="77" t="s">
        <v>3</v>
      </c>
      <c r="J86" s="77" t="s">
        <v>3</v>
      </c>
      <c r="K86" s="77" t="s">
        <v>3</v>
      </c>
      <c r="L86" s="77" t="s">
        <v>3</v>
      </c>
      <c r="M86" s="73">
        <v>0</v>
      </c>
      <c r="N86" s="73">
        <v>1</v>
      </c>
      <c r="O86" s="73">
        <v>1</v>
      </c>
      <c r="P86" s="73">
        <v>0</v>
      </c>
      <c r="Q86" s="73">
        <v>0</v>
      </c>
      <c r="R86" s="73">
        <v>1</v>
      </c>
      <c r="S86" s="80">
        <v>3</v>
      </c>
    </row>
    <row r="87" spans="1:19" s="2" customFormat="1" ht="117" customHeight="1">
      <c r="A87" s="50" t="s">
        <v>61</v>
      </c>
      <c r="B87" s="15" t="s">
        <v>65</v>
      </c>
      <c r="C87" s="77" t="s">
        <v>3</v>
      </c>
      <c r="D87" s="77">
        <v>1</v>
      </c>
      <c r="E87" s="20" t="s">
        <v>3</v>
      </c>
      <c r="F87" s="62" t="s">
        <v>214</v>
      </c>
      <c r="G87" s="77" t="s">
        <v>67</v>
      </c>
      <c r="H87" s="58" t="s">
        <v>184</v>
      </c>
      <c r="I87" s="20" t="s">
        <v>68</v>
      </c>
      <c r="J87" s="77">
        <v>520</v>
      </c>
      <c r="K87" s="78" t="s">
        <v>3</v>
      </c>
      <c r="L87" s="78" t="s">
        <v>3</v>
      </c>
      <c r="M87" s="78" t="s">
        <v>3</v>
      </c>
      <c r="N87" s="78" t="s">
        <v>3</v>
      </c>
      <c r="O87" s="78" t="s">
        <v>3</v>
      </c>
      <c r="P87" s="78" t="s">
        <v>3</v>
      </c>
      <c r="Q87" s="78" t="s">
        <v>3</v>
      </c>
      <c r="R87" s="78" t="s">
        <v>3</v>
      </c>
      <c r="S87" s="80" t="s">
        <v>3</v>
      </c>
    </row>
    <row r="88" spans="1:19" s="2" customFormat="1" ht="16.5" customHeight="1">
      <c r="A88" s="50"/>
      <c r="B88" s="16" t="s">
        <v>91</v>
      </c>
      <c r="C88" s="19" t="s">
        <v>6</v>
      </c>
      <c r="D88" s="77" t="s">
        <v>3</v>
      </c>
      <c r="E88" s="77" t="s">
        <v>3</v>
      </c>
      <c r="F88" s="77" t="s">
        <v>3</v>
      </c>
      <c r="G88" s="20"/>
      <c r="H88" s="20" t="s">
        <v>3</v>
      </c>
      <c r="I88" s="20" t="s">
        <v>3</v>
      </c>
      <c r="J88" s="20" t="s">
        <v>3</v>
      </c>
      <c r="K88" s="20" t="s">
        <v>3</v>
      </c>
      <c r="L88" s="20" t="s">
        <v>3</v>
      </c>
      <c r="M88" s="21">
        <v>0</v>
      </c>
      <c r="N88" s="21">
        <v>5499.5</v>
      </c>
      <c r="O88" s="21">
        <v>3691.8</v>
      </c>
      <c r="P88" s="21">
        <v>1000</v>
      </c>
      <c r="Q88" s="21">
        <v>25394.4</v>
      </c>
      <c r="R88" s="21">
        <v>0</v>
      </c>
      <c r="S88" s="26">
        <f>SUM(N88:R88)</f>
        <v>35585.7</v>
      </c>
    </row>
    <row r="89" spans="1:19" s="4" customFormat="1" ht="29.25" customHeight="1">
      <c r="A89" s="50"/>
      <c r="B89" s="16" t="s">
        <v>36</v>
      </c>
      <c r="C89" s="19"/>
      <c r="D89" s="77"/>
      <c r="E89" s="20"/>
      <c r="F89" s="20"/>
      <c r="G89" s="20"/>
      <c r="H89" s="20"/>
      <c r="I89" s="20"/>
      <c r="J89" s="20"/>
      <c r="K89" s="20"/>
      <c r="L89" s="20"/>
      <c r="M89" s="21"/>
      <c r="N89" s="21"/>
      <c r="O89" s="21"/>
      <c r="P89" s="21"/>
      <c r="Q89" s="21"/>
      <c r="R89" s="21"/>
      <c r="S89" s="26"/>
    </row>
    <row r="90" spans="1:19" s="2" customFormat="1" ht="16.5" customHeight="1">
      <c r="A90" s="50"/>
      <c r="B90" s="16" t="s">
        <v>43</v>
      </c>
      <c r="C90" s="19" t="s">
        <v>6</v>
      </c>
      <c r="D90" s="77" t="s">
        <v>3</v>
      </c>
      <c r="E90" s="77" t="s">
        <v>3</v>
      </c>
      <c r="F90" s="77" t="s">
        <v>3</v>
      </c>
      <c r="G90" s="20"/>
      <c r="H90" s="20"/>
      <c r="I90" s="20"/>
      <c r="J90" s="20"/>
      <c r="K90" s="20" t="s">
        <v>3</v>
      </c>
      <c r="L90" s="20" t="s">
        <v>3</v>
      </c>
      <c r="M90" s="21">
        <v>0</v>
      </c>
      <c r="N90" s="21">
        <v>12832.2</v>
      </c>
      <c r="O90" s="21">
        <v>7390</v>
      </c>
      <c r="P90" s="21">
        <v>1865</v>
      </c>
      <c r="Q90" s="21">
        <v>2578</v>
      </c>
      <c r="R90" s="21">
        <v>0</v>
      </c>
      <c r="S90" s="26">
        <f>SUM(M90:R90)</f>
        <v>24665.2</v>
      </c>
    </row>
    <row r="91" spans="1:19" s="2" customFormat="1" ht="16.5" customHeight="1">
      <c r="A91" s="50"/>
      <c r="B91" s="16" t="s">
        <v>42</v>
      </c>
      <c r="C91" s="19" t="s">
        <v>6</v>
      </c>
      <c r="D91" s="77" t="s">
        <v>3</v>
      </c>
      <c r="E91" s="77" t="s">
        <v>3</v>
      </c>
      <c r="F91" s="77" t="s">
        <v>3</v>
      </c>
      <c r="G91" s="20"/>
      <c r="H91" s="20"/>
      <c r="I91" s="20"/>
      <c r="J91" s="20"/>
      <c r="K91" s="20" t="s">
        <v>3</v>
      </c>
      <c r="L91" s="20" t="s">
        <v>3</v>
      </c>
      <c r="M91" s="21">
        <v>0</v>
      </c>
      <c r="N91" s="21">
        <v>116</v>
      </c>
      <c r="O91" s="21">
        <v>748.4</v>
      </c>
      <c r="P91" s="18">
        <v>1025</v>
      </c>
      <c r="Q91" s="18">
        <v>3989.6</v>
      </c>
      <c r="R91" s="18">
        <v>0</v>
      </c>
      <c r="S91" s="26">
        <f>SUM(M91:R91)</f>
        <v>5879</v>
      </c>
    </row>
    <row r="92" spans="1:19" s="2" customFormat="1" ht="16.5" customHeight="1">
      <c r="A92" s="50"/>
      <c r="B92" s="16" t="s">
        <v>9</v>
      </c>
      <c r="C92" s="19" t="s">
        <v>6</v>
      </c>
      <c r="D92" s="77" t="s">
        <v>3</v>
      </c>
      <c r="E92" s="77" t="s">
        <v>3</v>
      </c>
      <c r="F92" s="77" t="s">
        <v>3</v>
      </c>
      <c r="G92" s="20"/>
      <c r="H92" s="20"/>
      <c r="I92" s="20"/>
      <c r="J92" s="20"/>
      <c r="K92" s="20" t="s">
        <v>3</v>
      </c>
      <c r="L92" s="20" t="s">
        <v>3</v>
      </c>
      <c r="M92" s="21">
        <v>0</v>
      </c>
      <c r="N92" s="21">
        <v>0</v>
      </c>
      <c r="O92" s="21">
        <v>0</v>
      </c>
      <c r="P92" s="21">
        <v>100</v>
      </c>
      <c r="Q92" s="21">
        <v>0</v>
      </c>
      <c r="R92" s="21">
        <v>0</v>
      </c>
      <c r="S92" s="26">
        <f>SUM(M92:R92)</f>
        <v>100</v>
      </c>
    </row>
    <row r="93" spans="1:19" s="2" customFormat="1" ht="39" customHeight="1">
      <c r="A93" s="63" t="s">
        <v>113</v>
      </c>
      <c r="B93" s="15" t="s">
        <v>188</v>
      </c>
      <c r="C93" s="28" t="s">
        <v>153</v>
      </c>
      <c r="D93" s="77" t="s">
        <v>3</v>
      </c>
      <c r="E93" s="41" t="s">
        <v>41</v>
      </c>
      <c r="F93" s="20" t="s">
        <v>3</v>
      </c>
      <c r="G93" s="77" t="s">
        <v>3</v>
      </c>
      <c r="H93" s="77" t="s">
        <v>3</v>
      </c>
      <c r="I93" s="77" t="s">
        <v>3</v>
      </c>
      <c r="J93" s="77" t="s">
        <v>3</v>
      </c>
      <c r="K93" s="77" t="s">
        <v>3</v>
      </c>
      <c r="L93" s="77" t="s">
        <v>3</v>
      </c>
      <c r="M93" s="27">
        <v>0</v>
      </c>
      <c r="N93" s="29">
        <v>4.1</v>
      </c>
      <c r="O93" s="29">
        <v>2.57</v>
      </c>
      <c r="P93" s="29">
        <v>0.96</v>
      </c>
      <c r="Q93" s="29">
        <v>5.72</v>
      </c>
      <c r="R93" s="30">
        <v>0</v>
      </c>
      <c r="S93" s="25">
        <f>SUM(M93:R93)</f>
        <v>13.35</v>
      </c>
    </row>
    <row r="94" spans="1:19" s="2" customFormat="1" ht="135" customHeight="1">
      <c r="A94" s="58" t="s">
        <v>62</v>
      </c>
      <c r="B94" s="15" t="s">
        <v>66</v>
      </c>
      <c r="C94" s="77" t="s">
        <v>3</v>
      </c>
      <c r="D94" s="77">
        <v>1</v>
      </c>
      <c r="E94" s="20" t="s">
        <v>3</v>
      </c>
      <c r="F94" s="77" t="s">
        <v>215</v>
      </c>
      <c r="G94" s="77" t="s">
        <v>219</v>
      </c>
      <c r="H94" s="77" t="s">
        <v>129</v>
      </c>
      <c r="I94" s="20" t="s">
        <v>68</v>
      </c>
      <c r="J94" s="77" t="s">
        <v>130</v>
      </c>
      <c r="K94" s="78" t="s">
        <v>3</v>
      </c>
      <c r="L94" s="78" t="s">
        <v>3</v>
      </c>
      <c r="M94" s="78" t="s">
        <v>3</v>
      </c>
      <c r="N94" s="78" t="s">
        <v>3</v>
      </c>
      <c r="O94" s="78" t="s">
        <v>3</v>
      </c>
      <c r="P94" s="78" t="s">
        <v>3</v>
      </c>
      <c r="Q94" s="78" t="s">
        <v>3</v>
      </c>
      <c r="R94" s="78" t="s">
        <v>3</v>
      </c>
      <c r="S94" s="80" t="s">
        <v>3</v>
      </c>
    </row>
    <row r="95" spans="1:19" s="2" customFormat="1" ht="16.5" customHeight="1">
      <c r="A95" s="58"/>
      <c r="B95" s="16" t="s">
        <v>91</v>
      </c>
      <c r="C95" s="19" t="s">
        <v>6</v>
      </c>
      <c r="D95" s="77" t="s">
        <v>3</v>
      </c>
      <c r="E95" s="77" t="s">
        <v>3</v>
      </c>
      <c r="F95" s="77" t="s">
        <v>3</v>
      </c>
      <c r="G95" s="20"/>
      <c r="H95" s="20" t="s">
        <v>3</v>
      </c>
      <c r="I95" s="20" t="s">
        <v>3</v>
      </c>
      <c r="J95" s="20" t="s">
        <v>3</v>
      </c>
      <c r="K95" s="20" t="s">
        <v>3</v>
      </c>
      <c r="L95" s="20" t="s">
        <v>3</v>
      </c>
      <c r="M95" s="27">
        <v>0</v>
      </c>
      <c r="N95" s="27">
        <v>0</v>
      </c>
      <c r="O95" s="27">
        <v>4525</v>
      </c>
      <c r="P95" s="27">
        <v>4513.3</v>
      </c>
      <c r="Q95" s="27">
        <v>3000</v>
      </c>
      <c r="R95" s="27">
        <v>470.5</v>
      </c>
      <c r="S95" s="25">
        <f>SUM(M95:R95)</f>
        <v>12508.8</v>
      </c>
    </row>
    <row r="96" spans="1:19" s="4" customFormat="1" ht="33.75" customHeight="1">
      <c r="A96" s="58"/>
      <c r="B96" s="16" t="s">
        <v>36</v>
      </c>
      <c r="C96" s="19"/>
      <c r="D96" s="77"/>
      <c r="E96" s="20"/>
      <c r="F96" s="20"/>
      <c r="G96" s="20"/>
      <c r="H96" s="20"/>
      <c r="I96" s="20"/>
      <c r="J96" s="20"/>
      <c r="K96" s="20"/>
      <c r="L96" s="20"/>
      <c r="M96" s="27"/>
      <c r="N96" s="27"/>
      <c r="O96" s="27"/>
      <c r="P96" s="27"/>
      <c r="Q96" s="27"/>
      <c r="R96" s="27"/>
      <c r="S96" s="25"/>
    </row>
    <row r="97" spans="1:19" s="2" customFormat="1" ht="16.5" customHeight="1">
      <c r="A97" s="58"/>
      <c r="B97" s="16" t="s">
        <v>43</v>
      </c>
      <c r="C97" s="19" t="s">
        <v>6</v>
      </c>
      <c r="D97" s="77" t="s">
        <v>3</v>
      </c>
      <c r="E97" s="77" t="s">
        <v>3</v>
      </c>
      <c r="F97" s="77" t="s">
        <v>3</v>
      </c>
      <c r="G97" s="77"/>
      <c r="H97" s="20"/>
      <c r="I97" s="20"/>
      <c r="J97" s="20"/>
      <c r="K97" s="20" t="s">
        <v>3</v>
      </c>
      <c r="L97" s="20" t="s">
        <v>3</v>
      </c>
      <c r="M97" s="27">
        <v>0</v>
      </c>
      <c r="N97" s="27">
        <v>0</v>
      </c>
      <c r="O97" s="27">
        <v>10558.1</v>
      </c>
      <c r="P97" s="27">
        <v>9000</v>
      </c>
      <c r="Q97" s="27">
        <v>0</v>
      </c>
      <c r="R97" s="27">
        <v>0</v>
      </c>
      <c r="S97" s="25">
        <f>SUM(M97:R97)</f>
        <v>19558.1</v>
      </c>
    </row>
    <row r="98" spans="1:19" s="2" customFormat="1" ht="16.5" customHeight="1">
      <c r="A98" s="58"/>
      <c r="B98" s="16" t="s">
        <v>42</v>
      </c>
      <c r="C98" s="19" t="s">
        <v>6</v>
      </c>
      <c r="D98" s="77" t="s">
        <v>3</v>
      </c>
      <c r="E98" s="77" t="s">
        <v>3</v>
      </c>
      <c r="F98" s="77" t="s">
        <v>3</v>
      </c>
      <c r="G98" s="20"/>
      <c r="H98" s="20"/>
      <c r="I98" s="20"/>
      <c r="J98" s="20"/>
      <c r="K98" s="20" t="s">
        <v>3</v>
      </c>
      <c r="L98" s="20" t="s">
        <v>3</v>
      </c>
      <c r="M98" s="27">
        <v>0</v>
      </c>
      <c r="N98" s="27">
        <v>0</v>
      </c>
      <c r="O98" s="27">
        <v>1000</v>
      </c>
      <c r="P98" s="27">
        <v>444.54</v>
      </c>
      <c r="Q98" s="27">
        <v>0</v>
      </c>
      <c r="R98" s="27">
        <v>0</v>
      </c>
      <c r="S98" s="25">
        <f>SUM(M98:R98)</f>
        <v>1444.54</v>
      </c>
    </row>
    <row r="99" spans="1:19" s="2" customFormat="1" ht="16.5" customHeight="1">
      <c r="A99" s="58"/>
      <c r="B99" s="16" t="s">
        <v>9</v>
      </c>
      <c r="C99" s="19" t="s">
        <v>6</v>
      </c>
      <c r="D99" s="77" t="s">
        <v>3</v>
      </c>
      <c r="E99" s="77" t="s">
        <v>3</v>
      </c>
      <c r="F99" s="77" t="s">
        <v>3</v>
      </c>
      <c r="G99" s="20"/>
      <c r="H99" s="20"/>
      <c r="I99" s="20"/>
      <c r="J99" s="20"/>
      <c r="K99" s="20" t="s">
        <v>3</v>
      </c>
      <c r="L99" s="20" t="s">
        <v>3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5">
        <f>SUM(M99:R99)</f>
        <v>0</v>
      </c>
    </row>
    <row r="100" spans="1:19" s="2" customFormat="1" ht="37.5" customHeight="1">
      <c r="A100" s="58" t="s">
        <v>114</v>
      </c>
      <c r="B100" s="61" t="s">
        <v>47</v>
      </c>
      <c r="C100" s="55" t="s">
        <v>40</v>
      </c>
      <c r="D100" s="77" t="s">
        <v>3</v>
      </c>
      <c r="E100" s="41" t="s">
        <v>41</v>
      </c>
      <c r="F100" s="20" t="s">
        <v>3</v>
      </c>
      <c r="G100" s="77" t="s">
        <v>3</v>
      </c>
      <c r="H100" s="77" t="s">
        <v>3</v>
      </c>
      <c r="I100" s="77" t="s">
        <v>3</v>
      </c>
      <c r="J100" s="77" t="s">
        <v>3</v>
      </c>
      <c r="K100" s="77" t="s">
        <v>3</v>
      </c>
      <c r="L100" s="77" t="s">
        <v>3</v>
      </c>
      <c r="M100" s="21">
        <v>0</v>
      </c>
      <c r="N100" s="21">
        <v>0</v>
      </c>
      <c r="O100" s="21">
        <v>0</v>
      </c>
      <c r="P100" s="34">
        <v>0.35</v>
      </c>
      <c r="Q100" s="21">
        <v>0</v>
      </c>
      <c r="R100" s="34">
        <v>0</v>
      </c>
      <c r="S100" s="62">
        <f>SUM(M100:R100)</f>
        <v>0.35</v>
      </c>
    </row>
    <row r="101" spans="1:19" s="2" customFormat="1" ht="186" customHeight="1">
      <c r="A101" s="50" t="s">
        <v>63</v>
      </c>
      <c r="B101" s="15" t="s">
        <v>223</v>
      </c>
      <c r="C101" s="77" t="s">
        <v>3</v>
      </c>
      <c r="D101" s="77">
        <v>1</v>
      </c>
      <c r="E101" s="77" t="s">
        <v>3</v>
      </c>
      <c r="F101" s="77" t="s">
        <v>213</v>
      </c>
      <c r="G101" s="77" t="s">
        <v>217</v>
      </c>
      <c r="H101" s="77" t="s">
        <v>3</v>
      </c>
      <c r="I101" s="20" t="s">
        <v>3</v>
      </c>
      <c r="J101" s="20" t="s">
        <v>3</v>
      </c>
      <c r="K101" s="20" t="s">
        <v>3</v>
      </c>
      <c r="L101" s="20" t="s">
        <v>3</v>
      </c>
      <c r="M101" s="20" t="s">
        <v>3</v>
      </c>
      <c r="N101" s="20" t="s">
        <v>3</v>
      </c>
      <c r="O101" s="20" t="s">
        <v>3</v>
      </c>
      <c r="P101" s="20" t="s">
        <v>3</v>
      </c>
      <c r="Q101" s="20" t="s">
        <v>3</v>
      </c>
      <c r="R101" s="20" t="s">
        <v>3</v>
      </c>
      <c r="S101" s="20" t="s">
        <v>3</v>
      </c>
    </row>
    <row r="102" spans="1:19" s="2" customFormat="1" ht="16.5" customHeight="1">
      <c r="A102" s="50"/>
      <c r="B102" s="16" t="s">
        <v>91</v>
      </c>
      <c r="C102" s="19" t="s">
        <v>6</v>
      </c>
      <c r="D102" s="77" t="s">
        <v>3</v>
      </c>
      <c r="E102" s="77" t="s">
        <v>3</v>
      </c>
      <c r="F102" s="77" t="s">
        <v>3</v>
      </c>
      <c r="G102" s="25"/>
      <c r="H102" s="25" t="s">
        <v>134</v>
      </c>
      <c r="I102" s="25" t="s">
        <v>68</v>
      </c>
      <c r="J102" s="57">
        <v>522</v>
      </c>
      <c r="K102" s="25" t="s">
        <v>3</v>
      </c>
      <c r="L102" s="25" t="s">
        <v>3</v>
      </c>
      <c r="M102" s="25" t="s">
        <v>3</v>
      </c>
      <c r="N102" s="27">
        <v>0</v>
      </c>
      <c r="O102" s="33">
        <v>0</v>
      </c>
      <c r="P102" s="21">
        <v>33886.2</v>
      </c>
      <c r="Q102" s="21">
        <f>Q122</f>
        <v>43080</v>
      </c>
      <c r="R102" s="21">
        <f>R128</f>
        <v>5602.2</v>
      </c>
      <c r="S102" s="26">
        <f>SUM(N102:R102)</f>
        <v>82568.4</v>
      </c>
    </row>
    <row r="103" spans="1:19" s="2" customFormat="1" ht="25.5" customHeight="1">
      <c r="A103" s="50"/>
      <c r="B103" s="16" t="s">
        <v>36</v>
      </c>
      <c r="C103" s="19"/>
      <c r="D103" s="77"/>
      <c r="E103" s="67"/>
      <c r="F103" s="77"/>
      <c r="G103" s="26"/>
      <c r="H103" s="20"/>
      <c r="I103" s="20"/>
      <c r="J103" s="20"/>
      <c r="K103" s="20"/>
      <c r="L103" s="20"/>
      <c r="M103" s="25"/>
      <c r="N103" s="27"/>
      <c r="O103" s="27"/>
      <c r="P103" s="21"/>
      <c r="Q103" s="21"/>
      <c r="R103" s="21"/>
      <c r="S103" s="26"/>
    </row>
    <row r="104" spans="1:19" s="2" customFormat="1" ht="16.5" customHeight="1">
      <c r="A104" s="50"/>
      <c r="B104" s="16" t="s">
        <v>43</v>
      </c>
      <c r="C104" s="19" t="s">
        <v>6</v>
      </c>
      <c r="D104" s="77" t="s">
        <v>3</v>
      </c>
      <c r="E104" s="77" t="s">
        <v>3</v>
      </c>
      <c r="F104" s="77" t="s">
        <v>3</v>
      </c>
      <c r="G104" s="25"/>
      <c r="H104" s="25"/>
      <c r="I104" s="25"/>
      <c r="J104" s="25"/>
      <c r="K104" s="25" t="s">
        <v>3</v>
      </c>
      <c r="L104" s="25" t="s">
        <v>3</v>
      </c>
      <c r="M104" s="25" t="s">
        <v>3</v>
      </c>
      <c r="N104" s="27">
        <v>0</v>
      </c>
      <c r="O104" s="33">
        <v>0</v>
      </c>
      <c r="P104" s="21">
        <f>P112+P118</f>
        <v>63726.3</v>
      </c>
      <c r="Q104" s="21">
        <v>43990.9</v>
      </c>
      <c r="R104" s="21">
        <f>R130</f>
        <v>73136.4</v>
      </c>
      <c r="S104" s="26">
        <f>SUM(N104:R104)</f>
        <v>180853.6</v>
      </c>
    </row>
    <row r="105" spans="1:19" s="2" customFormat="1" ht="16.5" customHeight="1">
      <c r="A105" s="50"/>
      <c r="B105" s="16" t="s">
        <v>42</v>
      </c>
      <c r="C105" s="19" t="s">
        <v>6</v>
      </c>
      <c r="D105" s="77" t="s">
        <v>3</v>
      </c>
      <c r="E105" s="77" t="s">
        <v>3</v>
      </c>
      <c r="F105" s="77" t="s">
        <v>3</v>
      </c>
      <c r="G105" s="25"/>
      <c r="H105" s="25"/>
      <c r="I105" s="25"/>
      <c r="J105" s="25"/>
      <c r="K105" s="25" t="s">
        <v>3</v>
      </c>
      <c r="L105" s="25" t="s">
        <v>3</v>
      </c>
      <c r="M105" s="25" t="s">
        <v>3</v>
      </c>
      <c r="N105" s="27">
        <v>0</v>
      </c>
      <c r="O105" s="3">
        <v>0</v>
      </c>
      <c r="P105" s="21">
        <f>P113+P119</f>
        <v>5062.7</v>
      </c>
      <c r="Q105" s="21">
        <f>Q125</f>
        <v>4372.7</v>
      </c>
      <c r="R105" s="21">
        <f>R131</f>
        <v>560.2</v>
      </c>
      <c r="S105" s="26">
        <f>SUM(N105:R105)</f>
        <v>9995.6</v>
      </c>
    </row>
    <row r="106" spans="1:19" s="2" customFormat="1" ht="16.5" customHeight="1">
      <c r="A106" s="50"/>
      <c r="B106" s="16" t="s">
        <v>9</v>
      </c>
      <c r="C106" s="19" t="s">
        <v>6</v>
      </c>
      <c r="D106" s="77" t="s">
        <v>3</v>
      </c>
      <c r="E106" s="77" t="s">
        <v>3</v>
      </c>
      <c r="F106" s="77" t="s">
        <v>3</v>
      </c>
      <c r="G106" s="25"/>
      <c r="H106" s="25"/>
      <c r="I106" s="25"/>
      <c r="J106" s="25"/>
      <c r="K106" s="25" t="s">
        <v>3</v>
      </c>
      <c r="L106" s="25" t="s">
        <v>3</v>
      </c>
      <c r="M106" s="25" t="s">
        <v>3</v>
      </c>
      <c r="N106" s="27">
        <v>0</v>
      </c>
      <c r="O106" s="27">
        <v>0</v>
      </c>
      <c r="P106" s="21">
        <v>0</v>
      </c>
      <c r="Q106" s="21">
        <v>0</v>
      </c>
      <c r="R106" s="21">
        <v>0</v>
      </c>
      <c r="S106" s="26">
        <f>SUM(N106:R106)</f>
        <v>0</v>
      </c>
    </row>
    <row r="107" spans="1:19" s="2" customFormat="1" ht="124.5" customHeight="1">
      <c r="A107" s="58" t="s">
        <v>115</v>
      </c>
      <c r="B107" s="15" t="s">
        <v>155</v>
      </c>
      <c r="C107" s="19" t="s">
        <v>154</v>
      </c>
      <c r="D107" s="77" t="s">
        <v>3</v>
      </c>
      <c r="E107" s="76" t="s">
        <v>41</v>
      </c>
      <c r="F107" s="20" t="s">
        <v>3</v>
      </c>
      <c r="G107" s="77" t="s">
        <v>3</v>
      </c>
      <c r="H107" s="77" t="s">
        <v>3</v>
      </c>
      <c r="I107" s="77" t="s">
        <v>3</v>
      </c>
      <c r="J107" s="77" t="s">
        <v>3</v>
      </c>
      <c r="K107" s="77" t="s">
        <v>3</v>
      </c>
      <c r="L107" s="77" t="s">
        <v>3</v>
      </c>
      <c r="M107" s="77" t="s">
        <v>3</v>
      </c>
      <c r="N107" s="36">
        <f>N109+N115+N121+N127</f>
        <v>0</v>
      </c>
      <c r="O107" s="36">
        <f>O109+O115+O121+O127</f>
        <v>0</v>
      </c>
      <c r="P107" s="36">
        <f>P109+P115+P121+P127</f>
        <v>0.006500000000000001</v>
      </c>
      <c r="Q107" s="36">
        <f>Q109+Q115+Q121+Q127</f>
        <v>0</v>
      </c>
      <c r="R107" s="36">
        <f>R109+R115+R121+R127</f>
        <v>0.0098</v>
      </c>
      <c r="S107" s="85">
        <f>SUM(N107:R107)</f>
        <v>0.016300000000000002</v>
      </c>
    </row>
    <row r="108" spans="1:19" s="2" customFormat="1" ht="16.5" customHeight="1">
      <c r="A108" s="58"/>
      <c r="B108" s="15" t="s">
        <v>145</v>
      </c>
      <c r="C108" s="19"/>
      <c r="D108" s="77"/>
      <c r="E108" s="77"/>
      <c r="F108" s="20"/>
      <c r="G108" s="77"/>
      <c r="H108" s="77"/>
      <c r="I108" s="77"/>
      <c r="J108" s="77"/>
      <c r="K108" s="77"/>
      <c r="L108" s="77"/>
      <c r="M108" s="77"/>
      <c r="N108" s="21"/>
      <c r="O108" s="21"/>
      <c r="P108" s="36"/>
      <c r="Q108" s="36"/>
      <c r="R108" s="36"/>
      <c r="S108" s="80"/>
    </row>
    <row r="109" spans="1:19" s="2" customFormat="1" ht="63" customHeight="1">
      <c r="A109" s="58"/>
      <c r="B109" s="15" t="s">
        <v>147</v>
      </c>
      <c r="C109" s="19" t="s">
        <v>154</v>
      </c>
      <c r="D109" s="77" t="s">
        <v>3</v>
      </c>
      <c r="E109" s="76" t="s">
        <v>41</v>
      </c>
      <c r="F109" s="20" t="s">
        <v>150</v>
      </c>
      <c r="G109" s="77" t="s">
        <v>3</v>
      </c>
      <c r="H109" s="77" t="s">
        <v>3</v>
      </c>
      <c r="I109" s="77" t="s">
        <v>3</v>
      </c>
      <c r="J109" s="77" t="s">
        <v>3</v>
      </c>
      <c r="K109" s="77" t="s">
        <v>3</v>
      </c>
      <c r="L109" s="77" t="s">
        <v>3</v>
      </c>
      <c r="M109" s="77" t="s">
        <v>3</v>
      </c>
      <c r="N109" s="21">
        <v>0</v>
      </c>
      <c r="O109" s="21">
        <v>0</v>
      </c>
      <c r="P109" s="36">
        <v>0.0038</v>
      </c>
      <c r="Q109" s="21">
        <v>0</v>
      </c>
      <c r="R109" s="21">
        <v>0</v>
      </c>
      <c r="S109" s="85">
        <f>SUM(N109:R109)</f>
        <v>0.0038</v>
      </c>
    </row>
    <row r="110" spans="1:19" s="2" customFormat="1" ht="16.5" customHeight="1">
      <c r="A110" s="58"/>
      <c r="B110" s="16" t="s">
        <v>91</v>
      </c>
      <c r="C110" s="19" t="s">
        <v>6</v>
      </c>
      <c r="D110" s="77" t="s">
        <v>3</v>
      </c>
      <c r="E110" s="77" t="s">
        <v>3</v>
      </c>
      <c r="F110" s="77" t="s">
        <v>3</v>
      </c>
      <c r="G110" s="25"/>
      <c r="H110" s="77" t="s">
        <v>134</v>
      </c>
      <c r="I110" s="77" t="s">
        <v>68</v>
      </c>
      <c r="J110" s="77">
        <v>522</v>
      </c>
      <c r="K110" s="25" t="s">
        <v>3</v>
      </c>
      <c r="L110" s="25" t="s">
        <v>3</v>
      </c>
      <c r="M110" s="25" t="s">
        <v>3</v>
      </c>
      <c r="N110" s="27">
        <v>0</v>
      </c>
      <c r="O110" s="33">
        <v>0</v>
      </c>
      <c r="P110" s="21">
        <v>5571.5</v>
      </c>
      <c r="Q110" s="21">
        <v>0</v>
      </c>
      <c r="R110" s="21">
        <v>0</v>
      </c>
      <c r="S110" s="26">
        <f>P110</f>
        <v>5571.5</v>
      </c>
    </row>
    <row r="111" spans="1:19" s="2" customFormat="1" ht="26.25" customHeight="1">
      <c r="A111" s="58"/>
      <c r="B111" s="16" t="s">
        <v>36</v>
      </c>
      <c r="C111" s="19"/>
      <c r="D111" s="77"/>
      <c r="E111" s="67"/>
      <c r="F111" s="77"/>
      <c r="G111" s="26"/>
      <c r="H111" s="20"/>
      <c r="I111" s="20"/>
      <c r="J111" s="20"/>
      <c r="K111" s="20"/>
      <c r="L111" s="20"/>
      <c r="M111" s="25"/>
      <c r="N111" s="27"/>
      <c r="O111" s="27"/>
      <c r="P111" s="21"/>
      <c r="Q111" s="21"/>
      <c r="R111" s="21"/>
      <c r="S111" s="26"/>
    </row>
    <row r="112" spans="1:19" s="2" customFormat="1" ht="16.5" customHeight="1">
      <c r="A112" s="58"/>
      <c r="B112" s="16" t="s">
        <v>43</v>
      </c>
      <c r="C112" s="19" t="s">
        <v>6</v>
      </c>
      <c r="D112" s="77" t="s">
        <v>3</v>
      </c>
      <c r="E112" s="77" t="s">
        <v>3</v>
      </c>
      <c r="F112" s="77" t="s">
        <v>3</v>
      </c>
      <c r="G112" s="25"/>
      <c r="H112" s="25" t="s">
        <v>3</v>
      </c>
      <c r="I112" s="25" t="s">
        <v>3</v>
      </c>
      <c r="J112" s="25" t="s">
        <v>3</v>
      </c>
      <c r="K112" s="25" t="s">
        <v>3</v>
      </c>
      <c r="L112" s="25" t="s">
        <v>3</v>
      </c>
      <c r="M112" s="25" t="s">
        <v>3</v>
      </c>
      <c r="N112" s="27">
        <v>0</v>
      </c>
      <c r="O112" s="33">
        <v>0</v>
      </c>
      <c r="P112" s="21">
        <v>33369.4</v>
      </c>
      <c r="Q112" s="21">
        <v>0</v>
      </c>
      <c r="R112" s="21">
        <v>0</v>
      </c>
      <c r="S112" s="26">
        <f>P112</f>
        <v>33369.4</v>
      </c>
    </row>
    <row r="113" spans="1:19" s="2" customFormat="1" ht="16.5" customHeight="1">
      <c r="A113" s="58"/>
      <c r="B113" s="16" t="s">
        <v>42</v>
      </c>
      <c r="C113" s="19" t="s">
        <v>6</v>
      </c>
      <c r="D113" s="77" t="s">
        <v>3</v>
      </c>
      <c r="E113" s="77" t="s">
        <v>3</v>
      </c>
      <c r="F113" s="77" t="s">
        <v>3</v>
      </c>
      <c r="G113" s="25"/>
      <c r="H113" s="25" t="s">
        <v>3</v>
      </c>
      <c r="I113" s="25" t="s">
        <v>3</v>
      </c>
      <c r="J113" s="25" t="s">
        <v>3</v>
      </c>
      <c r="K113" s="25" t="s">
        <v>3</v>
      </c>
      <c r="L113" s="25" t="s">
        <v>3</v>
      </c>
      <c r="M113" s="25" t="s">
        <v>3</v>
      </c>
      <c r="N113" s="27">
        <v>0</v>
      </c>
      <c r="O113" s="3">
        <v>0</v>
      </c>
      <c r="P113" s="21">
        <v>2231.2</v>
      </c>
      <c r="Q113" s="21">
        <v>0</v>
      </c>
      <c r="R113" s="21">
        <v>0</v>
      </c>
      <c r="S113" s="26">
        <f>P113</f>
        <v>2231.2</v>
      </c>
    </row>
    <row r="114" spans="1:19" s="2" customFormat="1" ht="15.75" customHeight="1">
      <c r="A114" s="58"/>
      <c r="B114" s="16" t="s">
        <v>9</v>
      </c>
      <c r="C114" s="19" t="s">
        <v>6</v>
      </c>
      <c r="D114" s="77" t="s">
        <v>3</v>
      </c>
      <c r="E114" s="77" t="s">
        <v>3</v>
      </c>
      <c r="F114" s="77" t="s">
        <v>3</v>
      </c>
      <c r="G114" s="25"/>
      <c r="H114" s="25" t="s">
        <v>3</v>
      </c>
      <c r="I114" s="25" t="s">
        <v>3</v>
      </c>
      <c r="J114" s="25" t="s">
        <v>3</v>
      </c>
      <c r="K114" s="25" t="s">
        <v>3</v>
      </c>
      <c r="L114" s="25" t="s">
        <v>3</v>
      </c>
      <c r="M114" s="25" t="s">
        <v>3</v>
      </c>
      <c r="N114" s="27">
        <v>0</v>
      </c>
      <c r="O114" s="27">
        <v>0</v>
      </c>
      <c r="P114" s="21">
        <v>0</v>
      </c>
      <c r="Q114" s="21">
        <v>0</v>
      </c>
      <c r="R114" s="21">
        <v>0</v>
      </c>
      <c r="S114" s="26">
        <f>SUM(N114:R114)</f>
        <v>0</v>
      </c>
    </row>
    <row r="115" spans="1:19" s="2" customFormat="1" ht="49.5" customHeight="1">
      <c r="A115" s="58"/>
      <c r="B115" s="15" t="s">
        <v>146</v>
      </c>
      <c r="C115" s="19" t="s">
        <v>154</v>
      </c>
      <c r="D115" s="77" t="s">
        <v>3</v>
      </c>
      <c r="E115" s="76" t="s">
        <v>41</v>
      </c>
      <c r="F115" s="20">
        <v>2017</v>
      </c>
      <c r="G115" s="77" t="s">
        <v>3</v>
      </c>
      <c r="H115" s="77" t="s">
        <v>3</v>
      </c>
      <c r="I115" s="77" t="s">
        <v>3</v>
      </c>
      <c r="J115" s="77" t="s">
        <v>3</v>
      </c>
      <c r="K115" s="77" t="s">
        <v>3</v>
      </c>
      <c r="L115" s="77" t="s">
        <v>3</v>
      </c>
      <c r="M115" s="77" t="s">
        <v>3</v>
      </c>
      <c r="N115" s="21">
        <v>0</v>
      </c>
      <c r="O115" s="21">
        <v>0</v>
      </c>
      <c r="P115" s="36">
        <v>0.0027</v>
      </c>
      <c r="Q115" s="21">
        <v>0</v>
      </c>
      <c r="R115" s="21">
        <v>0</v>
      </c>
      <c r="S115" s="85">
        <f>SUM(N115:R115)</f>
        <v>0.0027</v>
      </c>
    </row>
    <row r="116" spans="1:19" s="2" customFormat="1" ht="16.5" customHeight="1">
      <c r="A116" s="58"/>
      <c r="B116" s="16" t="s">
        <v>91</v>
      </c>
      <c r="C116" s="19" t="s">
        <v>6</v>
      </c>
      <c r="D116" s="77" t="s">
        <v>3</v>
      </c>
      <c r="E116" s="77" t="s">
        <v>3</v>
      </c>
      <c r="F116" s="77" t="s">
        <v>3</v>
      </c>
      <c r="G116" s="77"/>
      <c r="H116" s="77" t="s">
        <v>134</v>
      </c>
      <c r="I116" s="77" t="s">
        <v>68</v>
      </c>
      <c r="J116" s="77">
        <v>522</v>
      </c>
      <c r="K116" s="25" t="s">
        <v>3</v>
      </c>
      <c r="L116" s="25" t="s">
        <v>3</v>
      </c>
      <c r="M116" s="25" t="s">
        <v>3</v>
      </c>
      <c r="N116" s="21">
        <v>0</v>
      </c>
      <c r="O116" s="21">
        <v>0</v>
      </c>
      <c r="P116" s="21">
        <v>28314.7</v>
      </c>
      <c r="Q116" s="21">
        <v>0</v>
      </c>
      <c r="R116" s="21">
        <v>0</v>
      </c>
      <c r="S116" s="25">
        <f>P116</f>
        <v>28314.7</v>
      </c>
    </row>
    <row r="117" spans="1:19" s="2" customFormat="1" ht="16.5" customHeight="1">
      <c r="A117" s="58"/>
      <c r="B117" s="16" t="s">
        <v>36</v>
      </c>
      <c r="C117" s="19"/>
      <c r="D117" s="77"/>
      <c r="E117" s="67"/>
      <c r="F117" s="77"/>
      <c r="G117" s="77"/>
      <c r="H117" s="77"/>
      <c r="I117" s="77"/>
      <c r="J117" s="77"/>
      <c r="K117" s="77"/>
      <c r="L117" s="77"/>
      <c r="M117" s="77"/>
      <c r="N117" s="21"/>
      <c r="O117" s="21"/>
      <c r="P117" s="36"/>
      <c r="Q117" s="21"/>
      <c r="R117" s="21"/>
      <c r="S117" s="25"/>
    </row>
    <row r="118" spans="1:19" s="2" customFormat="1" ht="16.5" customHeight="1">
      <c r="A118" s="58"/>
      <c r="B118" s="16" t="s">
        <v>43</v>
      </c>
      <c r="C118" s="19" t="s">
        <v>6</v>
      </c>
      <c r="D118" s="77" t="s">
        <v>3</v>
      </c>
      <c r="E118" s="77" t="s">
        <v>3</v>
      </c>
      <c r="F118" s="77" t="s">
        <v>3</v>
      </c>
      <c r="G118" s="77"/>
      <c r="H118" s="25" t="s">
        <v>3</v>
      </c>
      <c r="I118" s="25" t="s">
        <v>3</v>
      </c>
      <c r="J118" s="25" t="s">
        <v>3</v>
      </c>
      <c r="K118" s="25" t="s">
        <v>3</v>
      </c>
      <c r="L118" s="25" t="s">
        <v>3</v>
      </c>
      <c r="M118" s="25" t="s">
        <v>3</v>
      </c>
      <c r="N118" s="21">
        <v>0</v>
      </c>
      <c r="O118" s="21">
        <v>0</v>
      </c>
      <c r="P118" s="21">
        <v>30356.9</v>
      </c>
      <c r="Q118" s="21">
        <v>0</v>
      </c>
      <c r="R118" s="21">
        <v>0</v>
      </c>
      <c r="S118" s="25">
        <f>P118</f>
        <v>30356.9</v>
      </c>
    </row>
    <row r="119" spans="1:19" s="2" customFormat="1" ht="16.5" customHeight="1">
      <c r="A119" s="58"/>
      <c r="B119" s="16" t="s">
        <v>42</v>
      </c>
      <c r="C119" s="19" t="s">
        <v>6</v>
      </c>
      <c r="D119" s="77" t="s">
        <v>3</v>
      </c>
      <c r="E119" s="77" t="s">
        <v>3</v>
      </c>
      <c r="F119" s="77" t="s">
        <v>3</v>
      </c>
      <c r="G119" s="77"/>
      <c r="H119" s="25" t="s">
        <v>3</v>
      </c>
      <c r="I119" s="25" t="s">
        <v>3</v>
      </c>
      <c r="J119" s="25" t="s">
        <v>3</v>
      </c>
      <c r="K119" s="25" t="s">
        <v>3</v>
      </c>
      <c r="L119" s="25" t="s">
        <v>3</v>
      </c>
      <c r="M119" s="25" t="s">
        <v>3</v>
      </c>
      <c r="N119" s="21">
        <v>0</v>
      </c>
      <c r="O119" s="21">
        <v>0</v>
      </c>
      <c r="P119" s="21">
        <v>2831.5</v>
      </c>
      <c r="Q119" s="21">
        <v>0</v>
      </c>
      <c r="R119" s="21">
        <v>0</v>
      </c>
      <c r="S119" s="25">
        <f>P119</f>
        <v>2831.5</v>
      </c>
    </row>
    <row r="120" spans="1:19" s="2" customFormat="1" ht="16.5" customHeight="1">
      <c r="A120" s="58"/>
      <c r="B120" s="16" t="s">
        <v>9</v>
      </c>
      <c r="C120" s="19" t="s">
        <v>6</v>
      </c>
      <c r="D120" s="77" t="s">
        <v>3</v>
      </c>
      <c r="E120" s="77" t="s">
        <v>3</v>
      </c>
      <c r="F120" s="77" t="s">
        <v>3</v>
      </c>
      <c r="G120" s="77"/>
      <c r="H120" s="25" t="s">
        <v>3</v>
      </c>
      <c r="I120" s="25" t="s">
        <v>3</v>
      </c>
      <c r="J120" s="25" t="s">
        <v>3</v>
      </c>
      <c r="K120" s="25" t="s">
        <v>3</v>
      </c>
      <c r="L120" s="25" t="s">
        <v>3</v>
      </c>
      <c r="M120" s="25" t="s">
        <v>3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5">
        <f>P120</f>
        <v>0</v>
      </c>
    </row>
    <row r="121" spans="1:19" s="2" customFormat="1" ht="63" customHeight="1">
      <c r="A121" s="58"/>
      <c r="B121" s="15" t="s">
        <v>148</v>
      </c>
      <c r="C121" s="19" t="s">
        <v>154</v>
      </c>
      <c r="D121" s="77" t="s">
        <v>3</v>
      </c>
      <c r="E121" s="76" t="s">
        <v>41</v>
      </c>
      <c r="F121" s="20" t="s">
        <v>151</v>
      </c>
      <c r="G121" s="77" t="s">
        <v>3</v>
      </c>
      <c r="H121" s="77" t="s">
        <v>3</v>
      </c>
      <c r="I121" s="77" t="s">
        <v>3</v>
      </c>
      <c r="J121" s="77" t="s">
        <v>3</v>
      </c>
      <c r="K121" s="77" t="s">
        <v>3</v>
      </c>
      <c r="L121" s="77" t="s">
        <v>3</v>
      </c>
      <c r="M121" s="77" t="s">
        <v>3</v>
      </c>
      <c r="N121" s="21">
        <v>0</v>
      </c>
      <c r="O121" s="21">
        <v>0</v>
      </c>
      <c r="P121" s="21">
        <v>0</v>
      </c>
      <c r="Q121" s="36">
        <v>0</v>
      </c>
      <c r="R121" s="36">
        <v>0.0045</v>
      </c>
      <c r="S121" s="85">
        <f>SUM(N121:R121)</f>
        <v>0.0045</v>
      </c>
    </row>
    <row r="122" spans="1:19" s="2" customFormat="1" ht="16.5" customHeight="1">
      <c r="A122" s="58"/>
      <c r="B122" s="16" t="s">
        <v>91</v>
      </c>
      <c r="C122" s="19" t="s">
        <v>6</v>
      </c>
      <c r="D122" s="77" t="s">
        <v>3</v>
      </c>
      <c r="E122" s="77" t="s">
        <v>3</v>
      </c>
      <c r="F122" s="77" t="s">
        <v>3</v>
      </c>
      <c r="G122" s="77"/>
      <c r="H122" s="77" t="s">
        <v>134</v>
      </c>
      <c r="I122" s="77" t="s">
        <v>68</v>
      </c>
      <c r="J122" s="77">
        <v>522</v>
      </c>
      <c r="K122" s="25" t="s">
        <v>3</v>
      </c>
      <c r="L122" s="25" t="s">
        <v>3</v>
      </c>
      <c r="M122" s="25" t="s">
        <v>3</v>
      </c>
      <c r="N122" s="21">
        <v>0</v>
      </c>
      <c r="O122" s="21">
        <v>0</v>
      </c>
      <c r="P122" s="21">
        <v>0</v>
      </c>
      <c r="Q122" s="21">
        <v>43080</v>
      </c>
      <c r="R122" s="21">
        <v>0</v>
      </c>
      <c r="S122" s="25">
        <f>Q122</f>
        <v>43080</v>
      </c>
    </row>
    <row r="123" spans="1:19" s="2" customFormat="1" ht="17.25" customHeight="1">
      <c r="A123" s="58"/>
      <c r="B123" s="16" t="s">
        <v>36</v>
      </c>
      <c r="C123" s="19"/>
      <c r="D123" s="77"/>
      <c r="E123" s="67"/>
      <c r="F123" s="77"/>
      <c r="G123" s="77"/>
      <c r="H123" s="77"/>
      <c r="I123" s="77"/>
      <c r="J123" s="77"/>
      <c r="K123" s="77"/>
      <c r="L123" s="77"/>
      <c r="M123" s="77"/>
      <c r="N123" s="21"/>
      <c r="O123" s="21"/>
      <c r="P123" s="21"/>
      <c r="Q123" s="36"/>
      <c r="R123" s="21"/>
      <c r="S123" s="85"/>
    </row>
    <row r="124" spans="1:19" s="2" customFormat="1" ht="16.5" customHeight="1">
      <c r="A124" s="58"/>
      <c r="B124" s="16" t="s">
        <v>43</v>
      </c>
      <c r="C124" s="19" t="s">
        <v>6</v>
      </c>
      <c r="D124" s="77" t="s">
        <v>3</v>
      </c>
      <c r="E124" s="77" t="s">
        <v>3</v>
      </c>
      <c r="F124" s="77" t="s">
        <v>3</v>
      </c>
      <c r="G124" s="77"/>
      <c r="H124" s="25" t="s">
        <v>3</v>
      </c>
      <c r="I124" s="25" t="s">
        <v>3</v>
      </c>
      <c r="J124" s="25" t="s">
        <v>3</v>
      </c>
      <c r="K124" s="25" t="s">
        <v>3</v>
      </c>
      <c r="L124" s="25" t="s">
        <v>3</v>
      </c>
      <c r="M124" s="25" t="s">
        <v>3</v>
      </c>
      <c r="N124" s="21">
        <v>0</v>
      </c>
      <c r="O124" s="21">
        <v>0</v>
      </c>
      <c r="P124" s="21">
        <v>0</v>
      </c>
      <c r="Q124" s="21">
        <v>43990.9</v>
      </c>
      <c r="R124" s="21">
        <v>0</v>
      </c>
      <c r="S124" s="25">
        <v>43990.9</v>
      </c>
    </row>
    <row r="125" spans="1:19" s="2" customFormat="1" ht="16.5" customHeight="1">
      <c r="A125" s="58"/>
      <c r="B125" s="16" t="s">
        <v>42</v>
      </c>
      <c r="C125" s="19" t="s">
        <v>6</v>
      </c>
      <c r="D125" s="77" t="s">
        <v>3</v>
      </c>
      <c r="E125" s="77" t="s">
        <v>3</v>
      </c>
      <c r="F125" s="77" t="s">
        <v>3</v>
      </c>
      <c r="G125" s="77"/>
      <c r="H125" s="25" t="s">
        <v>3</v>
      </c>
      <c r="I125" s="25" t="s">
        <v>3</v>
      </c>
      <c r="J125" s="25" t="s">
        <v>3</v>
      </c>
      <c r="K125" s="25" t="s">
        <v>3</v>
      </c>
      <c r="L125" s="25" t="s">
        <v>3</v>
      </c>
      <c r="M125" s="25" t="s">
        <v>3</v>
      </c>
      <c r="N125" s="21">
        <v>0</v>
      </c>
      <c r="O125" s="21">
        <v>0</v>
      </c>
      <c r="P125" s="21">
        <v>0</v>
      </c>
      <c r="Q125" s="21">
        <v>4372.7</v>
      </c>
      <c r="R125" s="21">
        <v>0</v>
      </c>
      <c r="S125" s="25">
        <f>Q125</f>
        <v>4372.7</v>
      </c>
    </row>
    <row r="126" spans="1:19" s="2" customFormat="1" ht="16.5" customHeight="1">
      <c r="A126" s="58"/>
      <c r="B126" s="16" t="s">
        <v>9</v>
      </c>
      <c r="C126" s="19" t="s">
        <v>6</v>
      </c>
      <c r="D126" s="77" t="s">
        <v>3</v>
      </c>
      <c r="E126" s="77" t="s">
        <v>3</v>
      </c>
      <c r="F126" s="77" t="s">
        <v>3</v>
      </c>
      <c r="G126" s="77"/>
      <c r="H126" s="25" t="s">
        <v>3</v>
      </c>
      <c r="I126" s="25" t="s">
        <v>3</v>
      </c>
      <c r="J126" s="25" t="s">
        <v>3</v>
      </c>
      <c r="K126" s="25" t="s">
        <v>3</v>
      </c>
      <c r="L126" s="25" t="s">
        <v>3</v>
      </c>
      <c r="M126" s="25" t="s">
        <v>3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5">
        <f>Q126</f>
        <v>0</v>
      </c>
    </row>
    <row r="127" spans="1:19" s="2" customFormat="1" ht="42.75" customHeight="1">
      <c r="A127" s="58"/>
      <c r="B127" s="15" t="s">
        <v>149</v>
      </c>
      <c r="C127" s="19" t="s">
        <v>154</v>
      </c>
      <c r="D127" s="77" t="s">
        <v>3</v>
      </c>
      <c r="E127" s="76" t="s">
        <v>41</v>
      </c>
      <c r="F127" s="20" t="s">
        <v>152</v>
      </c>
      <c r="G127" s="77" t="s">
        <v>3</v>
      </c>
      <c r="H127" s="77" t="s">
        <v>3</v>
      </c>
      <c r="I127" s="77" t="s">
        <v>3</v>
      </c>
      <c r="J127" s="77" t="s">
        <v>3</v>
      </c>
      <c r="K127" s="77" t="s">
        <v>3</v>
      </c>
      <c r="L127" s="77" t="s">
        <v>3</v>
      </c>
      <c r="M127" s="77" t="s">
        <v>3</v>
      </c>
      <c r="N127" s="21">
        <v>0</v>
      </c>
      <c r="O127" s="21">
        <v>0</v>
      </c>
      <c r="P127" s="21">
        <v>0</v>
      </c>
      <c r="Q127" s="21">
        <v>0</v>
      </c>
      <c r="R127" s="36">
        <v>0.0053</v>
      </c>
      <c r="S127" s="85">
        <f>SUM(N127:R127)</f>
        <v>0.0053</v>
      </c>
    </row>
    <row r="128" spans="1:19" s="2" customFormat="1" ht="16.5" customHeight="1">
      <c r="A128" s="58"/>
      <c r="B128" s="16" t="s">
        <v>91</v>
      </c>
      <c r="C128" s="19" t="s">
        <v>6</v>
      </c>
      <c r="D128" s="77" t="s">
        <v>3</v>
      </c>
      <c r="E128" s="77" t="s">
        <v>3</v>
      </c>
      <c r="F128" s="77" t="s">
        <v>3</v>
      </c>
      <c r="G128" s="77"/>
      <c r="H128" s="77" t="s">
        <v>134</v>
      </c>
      <c r="I128" s="77" t="s">
        <v>68</v>
      </c>
      <c r="J128" s="77">
        <v>522</v>
      </c>
      <c r="K128" s="25" t="s">
        <v>3</v>
      </c>
      <c r="L128" s="25" t="s">
        <v>3</v>
      </c>
      <c r="M128" s="25" t="s">
        <v>3</v>
      </c>
      <c r="N128" s="21">
        <v>0</v>
      </c>
      <c r="O128" s="21">
        <v>0</v>
      </c>
      <c r="P128" s="21">
        <v>0</v>
      </c>
      <c r="Q128" s="21">
        <v>0</v>
      </c>
      <c r="R128" s="21">
        <v>5602.2</v>
      </c>
      <c r="S128" s="25">
        <f>R128</f>
        <v>5602.2</v>
      </c>
    </row>
    <row r="129" spans="1:19" s="2" customFormat="1" ht="26.25" customHeight="1">
      <c r="A129" s="58"/>
      <c r="B129" s="16" t="s">
        <v>36</v>
      </c>
      <c r="C129" s="19"/>
      <c r="D129" s="77"/>
      <c r="E129" s="67"/>
      <c r="F129" s="77"/>
      <c r="G129" s="77"/>
      <c r="H129" s="77"/>
      <c r="I129" s="77"/>
      <c r="J129" s="77"/>
      <c r="K129" s="77"/>
      <c r="L129" s="77"/>
      <c r="M129" s="77"/>
      <c r="N129" s="21"/>
      <c r="O129" s="21"/>
      <c r="P129" s="21"/>
      <c r="Q129" s="21"/>
      <c r="R129" s="21"/>
      <c r="S129" s="25"/>
    </row>
    <row r="130" spans="1:19" s="2" customFormat="1" ht="16.5" customHeight="1">
      <c r="A130" s="58"/>
      <c r="B130" s="16" t="s">
        <v>43</v>
      </c>
      <c r="C130" s="19" t="s">
        <v>6</v>
      </c>
      <c r="D130" s="77" t="s">
        <v>3</v>
      </c>
      <c r="E130" s="77" t="s">
        <v>3</v>
      </c>
      <c r="F130" s="77" t="s">
        <v>3</v>
      </c>
      <c r="G130" s="77"/>
      <c r="H130" s="25" t="s">
        <v>3</v>
      </c>
      <c r="I130" s="25" t="s">
        <v>3</v>
      </c>
      <c r="J130" s="25" t="s">
        <v>3</v>
      </c>
      <c r="K130" s="25" t="s">
        <v>3</v>
      </c>
      <c r="L130" s="25" t="s">
        <v>3</v>
      </c>
      <c r="M130" s="25" t="s">
        <v>3</v>
      </c>
      <c r="N130" s="21">
        <v>0</v>
      </c>
      <c r="O130" s="21">
        <v>0</v>
      </c>
      <c r="P130" s="21">
        <v>0</v>
      </c>
      <c r="Q130" s="21">
        <v>0</v>
      </c>
      <c r="R130" s="21">
        <v>73136.4</v>
      </c>
      <c r="S130" s="26">
        <f>R130</f>
        <v>73136.4</v>
      </c>
    </row>
    <row r="131" spans="1:19" s="2" customFormat="1" ht="16.5" customHeight="1">
      <c r="A131" s="58"/>
      <c r="B131" s="16" t="s">
        <v>42</v>
      </c>
      <c r="C131" s="19" t="s">
        <v>6</v>
      </c>
      <c r="D131" s="77" t="s">
        <v>3</v>
      </c>
      <c r="E131" s="77" t="s">
        <v>3</v>
      </c>
      <c r="F131" s="77" t="s">
        <v>3</v>
      </c>
      <c r="G131" s="77"/>
      <c r="H131" s="25" t="s">
        <v>3</v>
      </c>
      <c r="I131" s="25" t="s">
        <v>3</v>
      </c>
      <c r="J131" s="25" t="s">
        <v>3</v>
      </c>
      <c r="K131" s="25" t="s">
        <v>3</v>
      </c>
      <c r="L131" s="25" t="s">
        <v>3</v>
      </c>
      <c r="M131" s="25" t="s">
        <v>3</v>
      </c>
      <c r="N131" s="21">
        <v>0</v>
      </c>
      <c r="O131" s="21">
        <v>0</v>
      </c>
      <c r="P131" s="21">
        <v>0</v>
      </c>
      <c r="Q131" s="21">
        <v>0</v>
      </c>
      <c r="R131" s="21">
        <v>560.2</v>
      </c>
      <c r="S131" s="25">
        <f>R131</f>
        <v>560.2</v>
      </c>
    </row>
    <row r="132" spans="1:19" s="2" customFormat="1" ht="16.5" customHeight="1">
      <c r="A132" s="58"/>
      <c r="B132" s="16" t="s">
        <v>9</v>
      </c>
      <c r="C132" s="19" t="s">
        <v>6</v>
      </c>
      <c r="D132" s="77" t="s">
        <v>3</v>
      </c>
      <c r="E132" s="77" t="s">
        <v>3</v>
      </c>
      <c r="F132" s="77" t="s">
        <v>3</v>
      </c>
      <c r="G132" s="77"/>
      <c r="H132" s="25" t="s">
        <v>3</v>
      </c>
      <c r="I132" s="25" t="s">
        <v>3</v>
      </c>
      <c r="J132" s="25" t="s">
        <v>3</v>
      </c>
      <c r="K132" s="25" t="s">
        <v>3</v>
      </c>
      <c r="L132" s="25" t="s">
        <v>3</v>
      </c>
      <c r="M132" s="25" t="s">
        <v>3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5">
        <v>0</v>
      </c>
    </row>
    <row r="133" spans="1:19" s="2" customFormat="1" ht="49.5" customHeight="1">
      <c r="A133" s="50" t="s">
        <v>64</v>
      </c>
      <c r="B133" s="46" t="s">
        <v>156</v>
      </c>
      <c r="C133" s="19"/>
      <c r="D133" s="77">
        <v>1</v>
      </c>
      <c r="E133" s="20" t="s">
        <v>3</v>
      </c>
      <c r="F133" s="77" t="s">
        <v>214</v>
      </c>
      <c r="G133" s="77" t="s">
        <v>50</v>
      </c>
      <c r="H133" s="58" t="s">
        <v>135</v>
      </c>
      <c r="I133" s="57" t="s">
        <v>70</v>
      </c>
      <c r="J133" s="57" t="s">
        <v>72</v>
      </c>
      <c r="K133" s="25" t="s">
        <v>3</v>
      </c>
      <c r="L133" s="25" t="s">
        <v>3</v>
      </c>
      <c r="M133" s="25" t="s">
        <v>3</v>
      </c>
      <c r="N133" s="25" t="s">
        <v>3</v>
      </c>
      <c r="O133" s="25" t="s">
        <v>3</v>
      </c>
      <c r="P133" s="25" t="s">
        <v>3</v>
      </c>
      <c r="Q133" s="25" t="s">
        <v>3</v>
      </c>
      <c r="R133" s="25" t="s">
        <v>3</v>
      </c>
      <c r="S133" s="20" t="s">
        <v>3</v>
      </c>
    </row>
    <row r="134" spans="1:19" s="2" customFormat="1" ht="16.5" customHeight="1">
      <c r="A134" s="50"/>
      <c r="B134" s="16" t="s">
        <v>90</v>
      </c>
      <c r="C134" s="19"/>
      <c r="D134" s="77" t="s">
        <v>3</v>
      </c>
      <c r="E134" s="20" t="s">
        <v>3</v>
      </c>
      <c r="F134" s="20" t="s">
        <v>3</v>
      </c>
      <c r="G134" s="20"/>
      <c r="H134" s="20" t="s">
        <v>3</v>
      </c>
      <c r="I134" s="20" t="s">
        <v>3</v>
      </c>
      <c r="J134" s="20" t="s">
        <v>3</v>
      </c>
      <c r="K134" s="20" t="s">
        <v>3</v>
      </c>
      <c r="L134" s="20" t="s">
        <v>3</v>
      </c>
      <c r="M134" s="21">
        <v>0</v>
      </c>
      <c r="N134" s="22">
        <v>507.5</v>
      </c>
      <c r="O134" s="22">
        <v>1000</v>
      </c>
      <c r="P134" s="22">
        <v>1000</v>
      </c>
      <c r="Q134" s="22">
        <v>5770.6</v>
      </c>
      <c r="R134" s="22">
        <v>2730.1</v>
      </c>
      <c r="S134" s="83">
        <f>SUM(N134:R134)</f>
        <v>11008.2</v>
      </c>
    </row>
    <row r="135" spans="1:19" s="2" customFormat="1" ht="26.25" customHeight="1">
      <c r="A135" s="50"/>
      <c r="B135" s="16" t="s">
        <v>36</v>
      </c>
      <c r="C135" s="19"/>
      <c r="D135" s="77"/>
      <c r="E135" s="20"/>
      <c r="F135" s="20"/>
      <c r="G135" s="20"/>
      <c r="H135" s="20"/>
      <c r="I135" s="20"/>
      <c r="J135" s="20"/>
      <c r="K135" s="20"/>
      <c r="L135" s="20"/>
      <c r="M135" s="21"/>
      <c r="N135" s="21"/>
      <c r="O135" s="21"/>
      <c r="P135" s="21"/>
      <c r="Q135" s="21"/>
      <c r="R135" s="21"/>
      <c r="S135" s="83"/>
    </row>
    <row r="136" spans="1:19" s="2" customFormat="1" ht="16.5" customHeight="1">
      <c r="A136" s="50"/>
      <c r="B136" s="16" t="s">
        <v>43</v>
      </c>
      <c r="C136" s="19" t="s">
        <v>6</v>
      </c>
      <c r="D136" s="77" t="s">
        <v>3</v>
      </c>
      <c r="E136" s="20" t="s">
        <v>3</v>
      </c>
      <c r="F136" s="20" t="s">
        <v>3</v>
      </c>
      <c r="G136" s="20"/>
      <c r="H136" s="20"/>
      <c r="I136" s="20"/>
      <c r="J136" s="20"/>
      <c r="K136" s="20" t="s">
        <v>3</v>
      </c>
      <c r="L136" s="20" t="s">
        <v>3</v>
      </c>
      <c r="M136" s="21">
        <v>0</v>
      </c>
      <c r="N136" s="21">
        <v>1184</v>
      </c>
      <c r="O136" s="21">
        <v>1194.5</v>
      </c>
      <c r="P136" s="21">
        <v>807.9</v>
      </c>
      <c r="Q136" s="21">
        <v>1694.8</v>
      </c>
      <c r="R136" s="21">
        <v>1308.5</v>
      </c>
      <c r="S136" s="26">
        <f>SUM(M136:R136)</f>
        <v>6189.7</v>
      </c>
    </row>
    <row r="137" spans="1:19" s="2" customFormat="1" ht="16.5" customHeight="1">
      <c r="A137" s="50"/>
      <c r="B137" s="16" t="s">
        <v>42</v>
      </c>
      <c r="C137" s="19" t="s">
        <v>6</v>
      </c>
      <c r="D137" s="77" t="s">
        <v>3</v>
      </c>
      <c r="E137" s="20" t="s">
        <v>3</v>
      </c>
      <c r="F137" s="20" t="s">
        <v>3</v>
      </c>
      <c r="G137" s="20"/>
      <c r="H137" s="20"/>
      <c r="I137" s="20"/>
      <c r="J137" s="20"/>
      <c r="K137" s="20" t="s">
        <v>3</v>
      </c>
      <c r="L137" s="20" t="s">
        <v>3</v>
      </c>
      <c r="M137" s="21">
        <v>0</v>
      </c>
      <c r="N137" s="21">
        <v>331.9</v>
      </c>
      <c r="O137" s="21">
        <v>500.9</v>
      </c>
      <c r="P137" s="21">
        <v>463.66</v>
      </c>
      <c r="Q137" s="21">
        <v>1889.5</v>
      </c>
      <c r="R137" s="21">
        <v>717.2</v>
      </c>
      <c r="S137" s="26">
        <f>SUM(M137:R137)</f>
        <v>3903.16</v>
      </c>
    </row>
    <row r="138" spans="1:19" s="2" customFormat="1" ht="16.5" customHeight="1">
      <c r="A138" s="50"/>
      <c r="B138" s="16" t="s">
        <v>9</v>
      </c>
      <c r="C138" s="19" t="s">
        <v>6</v>
      </c>
      <c r="D138" s="77" t="s">
        <v>3</v>
      </c>
      <c r="E138" s="20" t="s">
        <v>3</v>
      </c>
      <c r="F138" s="20" t="s">
        <v>3</v>
      </c>
      <c r="G138" s="20"/>
      <c r="H138" s="20"/>
      <c r="I138" s="20"/>
      <c r="J138" s="20"/>
      <c r="K138" s="20" t="s">
        <v>3</v>
      </c>
      <c r="L138" s="20" t="s">
        <v>3</v>
      </c>
      <c r="M138" s="21">
        <v>0</v>
      </c>
      <c r="N138" s="21">
        <v>1241.6</v>
      </c>
      <c r="O138" s="21">
        <v>1889.4</v>
      </c>
      <c r="P138" s="21">
        <v>1016.19</v>
      </c>
      <c r="Q138" s="21">
        <v>3276.9</v>
      </c>
      <c r="R138" s="21">
        <v>2397.1</v>
      </c>
      <c r="S138" s="26">
        <f>SUM(M138:R138)</f>
        <v>9821.19</v>
      </c>
    </row>
    <row r="139" spans="1:19" s="2" customFormat="1" ht="59.25" customHeight="1">
      <c r="A139" s="58" t="s">
        <v>116</v>
      </c>
      <c r="B139" s="15" t="s">
        <v>71</v>
      </c>
      <c r="C139" s="77" t="s">
        <v>39</v>
      </c>
      <c r="D139" s="77" t="s">
        <v>3</v>
      </c>
      <c r="E139" s="76" t="s">
        <v>41</v>
      </c>
      <c r="F139" s="20" t="s">
        <v>3</v>
      </c>
      <c r="G139" s="20" t="s">
        <v>3</v>
      </c>
      <c r="H139" s="20" t="s">
        <v>3</v>
      </c>
      <c r="I139" s="20" t="s">
        <v>3</v>
      </c>
      <c r="J139" s="20" t="s">
        <v>3</v>
      </c>
      <c r="K139" s="20" t="s">
        <v>3</v>
      </c>
      <c r="L139" s="20" t="s">
        <v>3</v>
      </c>
      <c r="M139" s="81">
        <v>0</v>
      </c>
      <c r="N139" s="74">
        <v>4</v>
      </c>
      <c r="O139" s="74">
        <v>4</v>
      </c>
      <c r="P139" s="74">
        <v>4</v>
      </c>
      <c r="Q139" s="74">
        <v>10</v>
      </c>
      <c r="R139" s="74">
        <v>6</v>
      </c>
      <c r="S139" s="75">
        <f>SUM(M139:R139)</f>
        <v>28</v>
      </c>
    </row>
    <row r="140" spans="1:19" s="2" customFormat="1" ht="59.25" customHeight="1">
      <c r="A140" s="14" t="s">
        <v>195</v>
      </c>
      <c r="B140" s="15" t="s">
        <v>194</v>
      </c>
      <c r="C140" s="16"/>
      <c r="D140" s="76">
        <v>1</v>
      </c>
      <c r="E140" s="76" t="s">
        <v>175</v>
      </c>
      <c r="F140" s="17">
        <v>2019</v>
      </c>
      <c r="G140" s="76" t="s">
        <v>218</v>
      </c>
      <c r="H140" s="17" t="s">
        <v>182</v>
      </c>
      <c r="I140" s="17" t="s">
        <v>186</v>
      </c>
      <c r="J140" s="17">
        <v>414</v>
      </c>
      <c r="K140" s="20" t="s">
        <v>3</v>
      </c>
      <c r="L140" s="20" t="s">
        <v>3</v>
      </c>
      <c r="M140" s="20" t="s">
        <v>3</v>
      </c>
      <c r="N140" s="20" t="s">
        <v>3</v>
      </c>
      <c r="O140" s="20" t="s">
        <v>3</v>
      </c>
      <c r="P140" s="20" t="s">
        <v>3</v>
      </c>
      <c r="Q140" s="20" t="s">
        <v>3</v>
      </c>
      <c r="R140" s="20" t="s">
        <v>3</v>
      </c>
      <c r="S140" s="20" t="s">
        <v>3</v>
      </c>
    </row>
    <row r="141" spans="1:19" s="2" customFormat="1" ht="21.75" customHeight="1">
      <c r="A141" s="14"/>
      <c r="B141" s="16" t="s">
        <v>90</v>
      </c>
      <c r="C141" s="19" t="s">
        <v>183</v>
      </c>
      <c r="D141" s="77" t="s">
        <v>3</v>
      </c>
      <c r="E141" s="20" t="s">
        <v>3</v>
      </c>
      <c r="F141" s="20" t="s">
        <v>3</v>
      </c>
      <c r="G141" s="20"/>
      <c r="H141" s="20" t="s">
        <v>3</v>
      </c>
      <c r="I141" s="20" t="s">
        <v>3</v>
      </c>
      <c r="J141" s="20" t="s">
        <v>3</v>
      </c>
      <c r="K141" s="20" t="s">
        <v>3</v>
      </c>
      <c r="L141" s="20" t="s">
        <v>3</v>
      </c>
      <c r="M141" s="21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f>13444.5+15100</f>
        <v>28544.5</v>
      </c>
      <c r="S141" s="83">
        <f>SUM(N141:R141)</f>
        <v>28544.5</v>
      </c>
    </row>
    <row r="142" spans="1:19" s="2" customFormat="1" ht="27" customHeight="1">
      <c r="A142" s="14"/>
      <c r="B142" s="16" t="s">
        <v>36</v>
      </c>
      <c r="C142" s="19"/>
      <c r="D142" s="77"/>
      <c r="E142" s="20"/>
      <c r="F142" s="20"/>
      <c r="G142" s="20"/>
      <c r="H142" s="20"/>
      <c r="I142" s="20"/>
      <c r="J142" s="20"/>
      <c r="K142" s="20"/>
      <c r="L142" s="20"/>
      <c r="M142" s="21"/>
      <c r="N142" s="21"/>
      <c r="O142" s="21"/>
      <c r="P142" s="21"/>
      <c r="Q142" s="21"/>
      <c r="R142" s="21"/>
      <c r="S142" s="83"/>
    </row>
    <row r="143" spans="1:19" s="2" customFormat="1" ht="20.25" customHeight="1">
      <c r="A143" s="14"/>
      <c r="B143" s="16" t="s">
        <v>43</v>
      </c>
      <c r="C143" s="19" t="s">
        <v>6</v>
      </c>
      <c r="D143" s="77" t="s">
        <v>3</v>
      </c>
      <c r="E143" s="20" t="s">
        <v>3</v>
      </c>
      <c r="F143" s="20" t="s">
        <v>3</v>
      </c>
      <c r="G143" s="20"/>
      <c r="H143" s="20"/>
      <c r="I143" s="20"/>
      <c r="J143" s="20"/>
      <c r="K143" s="20" t="s">
        <v>3</v>
      </c>
      <c r="L143" s="20" t="s">
        <v>3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2800</v>
      </c>
      <c r="S143" s="26">
        <v>2800</v>
      </c>
    </row>
    <row r="144" spans="1:19" s="2" customFormat="1" ht="20.25" customHeight="1">
      <c r="A144" s="14"/>
      <c r="B144" s="16" t="s">
        <v>42</v>
      </c>
      <c r="C144" s="19" t="s">
        <v>6</v>
      </c>
      <c r="D144" s="77" t="s">
        <v>3</v>
      </c>
      <c r="E144" s="20" t="s">
        <v>3</v>
      </c>
      <c r="F144" s="20" t="s">
        <v>3</v>
      </c>
      <c r="G144" s="20"/>
      <c r="H144" s="20"/>
      <c r="I144" s="20"/>
      <c r="J144" s="20"/>
      <c r="K144" s="20" t="s">
        <v>3</v>
      </c>
      <c r="L144" s="20" t="s">
        <v>3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6">
        <f>SUM(M144:R144)</f>
        <v>0</v>
      </c>
    </row>
    <row r="145" spans="1:19" s="2" customFormat="1" ht="20.25" customHeight="1">
      <c r="A145" s="14"/>
      <c r="B145" s="16" t="s">
        <v>9</v>
      </c>
      <c r="C145" s="19" t="s">
        <v>6</v>
      </c>
      <c r="D145" s="77" t="s">
        <v>3</v>
      </c>
      <c r="E145" s="20" t="s">
        <v>3</v>
      </c>
      <c r="F145" s="20" t="s">
        <v>3</v>
      </c>
      <c r="G145" s="20"/>
      <c r="H145" s="20"/>
      <c r="I145" s="20"/>
      <c r="J145" s="20"/>
      <c r="K145" s="20" t="s">
        <v>3</v>
      </c>
      <c r="L145" s="20" t="s">
        <v>3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6">
        <f>SUM(M145:R145)</f>
        <v>0</v>
      </c>
    </row>
    <row r="146" spans="1:19" s="2" customFormat="1" ht="103.5" customHeight="1">
      <c r="A146" s="14" t="s">
        <v>209</v>
      </c>
      <c r="B146" s="23" t="s">
        <v>204</v>
      </c>
      <c r="C146" s="24" t="s">
        <v>39</v>
      </c>
      <c r="D146" s="25" t="s">
        <v>3</v>
      </c>
      <c r="E146" s="76" t="s">
        <v>41</v>
      </c>
      <c r="F146" s="25" t="s">
        <v>3</v>
      </c>
      <c r="G146" s="26" t="s">
        <v>3</v>
      </c>
      <c r="H146" s="20" t="s">
        <v>3</v>
      </c>
      <c r="I146" s="20" t="s">
        <v>3</v>
      </c>
      <c r="J146" s="20" t="s">
        <v>3</v>
      </c>
      <c r="K146" s="20" t="s">
        <v>3</v>
      </c>
      <c r="L146" s="20" t="s">
        <v>3</v>
      </c>
      <c r="M146" s="74">
        <v>0</v>
      </c>
      <c r="N146" s="73">
        <v>0</v>
      </c>
      <c r="O146" s="73">
        <v>0</v>
      </c>
      <c r="P146" s="73">
        <v>0</v>
      </c>
      <c r="Q146" s="73">
        <v>0</v>
      </c>
      <c r="R146" s="73">
        <v>2</v>
      </c>
      <c r="S146" s="75">
        <f>SUM(M146:R146)</f>
        <v>2</v>
      </c>
    </row>
    <row r="147" spans="1:19" s="2" customFormat="1" ht="71.25" customHeight="1">
      <c r="A147" s="14" t="s">
        <v>200</v>
      </c>
      <c r="B147" s="23" t="s">
        <v>203</v>
      </c>
      <c r="C147" s="25" t="s">
        <v>3</v>
      </c>
      <c r="D147" s="25" t="s">
        <v>3</v>
      </c>
      <c r="E147" s="25" t="s">
        <v>3</v>
      </c>
      <c r="F147" s="25" t="s">
        <v>3</v>
      </c>
      <c r="G147" s="25" t="s">
        <v>3</v>
      </c>
      <c r="H147" s="25" t="s">
        <v>3</v>
      </c>
      <c r="I147" s="25" t="s">
        <v>3</v>
      </c>
      <c r="J147" s="25" t="s">
        <v>3</v>
      </c>
      <c r="K147" s="25" t="s">
        <v>3</v>
      </c>
      <c r="L147" s="25" t="s">
        <v>3</v>
      </c>
      <c r="M147" s="25" t="s">
        <v>3</v>
      </c>
      <c r="N147" s="25" t="s">
        <v>3</v>
      </c>
      <c r="O147" s="25" t="s">
        <v>3</v>
      </c>
      <c r="P147" s="25" t="s">
        <v>3</v>
      </c>
      <c r="Q147" s="25" t="s">
        <v>3</v>
      </c>
      <c r="R147" s="25" t="s">
        <v>3</v>
      </c>
      <c r="S147" s="25" t="s">
        <v>3</v>
      </c>
    </row>
    <row r="148" spans="1:19" s="2" customFormat="1" ht="21.75" customHeight="1">
      <c r="A148" s="14"/>
      <c r="B148" s="16" t="s">
        <v>90</v>
      </c>
      <c r="C148" s="19" t="s">
        <v>183</v>
      </c>
      <c r="D148" s="77" t="s">
        <v>3</v>
      </c>
      <c r="E148" s="20" t="s">
        <v>3</v>
      </c>
      <c r="F148" s="20" t="s">
        <v>3</v>
      </c>
      <c r="G148" s="20"/>
      <c r="H148" s="20" t="s">
        <v>3</v>
      </c>
      <c r="I148" s="20" t="s">
        <v>3</v>
      </c>
      <c r="J148" s="20" t="s">
        <v>3</v>
      </c>
      <c r="K148" s="20" t="s">
        <v>3</v>
      </c>
      <c r="L148" s="20" t="s">
        <v>3</v>
      </c>
      <c r="M148" s="21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28544.5</v>
      </c>
      <c r="S148" s="83">
        <f>SUM(N148:R148)</f>
        <v>28544.5</v>
      </c>
    </row>
    <row r="149" spans="1:19" s="2" customFormat="1" ht="20.25" customHeight="1">
      <c r="A149" s="14"/>
      <c r="B149" s="16" t="s">
        <v>36</v>
      </c>
      <c r="C149" s="19"/>
      <c r="D149" s="77"/>
      <c r="E149" s="20"/>
      <c r="F149" s="20"/>
      <c r="G149" s="20"/>
      <c r="H149" s="20"/>
      <c r="I149" s="20"/>
      <c r="J149" s="20"/>
      <c r="K149" s="20"/>
      <c r="L149" s="20"/>
      <c r="M149" s="21"/>
      <c r="N149" s="21"/>
      <c r="O149" s="21"/>
      <c r="P149" s="21"/>
      <c r="Q149" s="21"/>
      <c r="R149" s="21"/>
      <c r="S149" s="83"/>
    </row>
    <row r="150" spans="1:19" s="2" customFormat="1" ht="20.25" customHeight="1">
      <c r="A150" s="14"/>
      <c r="B150" s="16" t="s">
        <v>43</v>
      </c>
      <c r="C150" s="19" t="s">
        <v>6</v>
      </c>
      <c r="D150" s="77" t="s">
        <v>3</v>
      </c>
      <c r="E150" s="20" t="s">
        <v>3</v>
      </c>
      <c r="F150" s="20" t="s">
        <v>3</v>
      </c>
      <c r="G150" s="20"/>
      <c r="H150" s="20"/>
      <c r="I150" s="20"/>
      <c r="J150" s="20"/>
      <c r="K150" s="20" t="s">
        <v>3</v>
      </c>
      <c r="L150" s="20" t="s">
        <v>3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2800</v>
      </c>
      <c r="S150" s="26">
        <v>2800</v>
      </c>
    </row>
    <row r="151" spans="1:19" s="2" customFormat="1" ht="20.25" customHeight="1">
      <c r="A151" s="14"/>
      <c r="B151" s="16" t="s">
        <v>42</v>
      </c>
      <c r="C151" s="19" t="s">
        <v>6</v>
      </c>
      <c r="D151" s="77" t="s">
        <v>3</v>
      </c>
      <c r="E151" s="20" t="s">
        <v>3</v>
      </c>
      <c r="F151" s="20" t="s">
        <v>3</v>
      </c>
      <c r="G151" s="20"/>
      <c r="H151" s="20"/>
      <c r="I151" s="20"/>
      <c r="J151" s="20"/>
      <c r="K151" s="20" t="s">
        <v>3</v>
      </c>
      <c r="L151" s="20" t="s">
        <v>3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6">
        <f>SUM(M151:R151)</f>
        <v>0</v>
      </c>
    </row>
    <row r="152" spans="1:19" s="2" customFormat="1" ht="20.25" customHeight="1">
      <c r="A152" s="14"/>
      <c r="B152" s="16" t="s">
        <v>9</v>
      </c>
      <c r="C152" s="19" t="s">
        <v>6</v>
      </c>
      <c r="D152" s="77" t="s">
        <v>3</v>
      </c>
      <c r="E152" s="20" t="s">
        <v>3</v>
      </c>
      <c r="F152" s="20" t="s">
        <v>3</v>
      </c>
      <c r="G152" s="20"/>
      <c r="H152" s="20"/>
      <c r="I152" s="20"/>
      <c r="J152" s="20"/>
      <c r="K152" s="20" t="s">
        <v>3</v>
      </c>
      <c r="L152" s="20" t="s">
        <v>3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6">
        <f>SUM(M152:R152)</f>
        <v>0</v>
      </c>
    </row>
    <row r="153" spans="1:19" s="2" customFormat="1" ht="90.75" customHeight="1">
      <c r="A153" s="14" t="s">
        <v>210</v>
      </c>
      <c r="B153" s="23" t="s">
        <v>205</v>
      </c>
      <c r="C153" s="24" t="s">
        <v>39</v>
      </c>
      <c r="D153" s="77" t="s">
        <v>3</v>
      </c>
      <c r="E153" s="41" t="s">
        <v>41</v>
      </c>
      <c r="F153" s="20" t="s">
        <v>3</v>
      </c>
      <c r="G153" s="77" t="s">
        <v>3</v>
      </c>
      <c r="H153" s="77" t="s">
        <v>3</v>
      </c>
      <c r="I153" s="77" t="s">
        <v>3</v>
      </c>
      <c r="J153" s="77" t="s">
        <v>3</v>
      </c>
      <c r="K153" s="77" t="s">
        <v>3</v>
      </c>
      <c r="L153" s="77" t="s">
        <v>3</v>
      </c>
      <c r="M153" s="73">
        <v>0</v>
      </c>
      <c r="N153" s="73">
        <v>0</v>
      </c>
      <c r="O153" s="73">
        <v>0</v>
      </c>
      <c r="P153" s="73">
        <v>0</v>
      </c>
      <c r="Q153" s="73">
        <v>0</v>
      </c>
      <c r="R153" s="73">
        <v>2</v>
      </c>
      <c r="S153" s="57">
        <f>SUM(M153:R153)</f>
        <v>2</v>
      </c>
    </row>
    <row r="154" spans="1:19" s="2" customFormat="1" ht="106.5" customHeight="1">
      <c r="A154" s="14" t="s">
        <v>196</v>
      </c>
      <c r="B154" s="15" t="s">
        <v>198</v>
      </c>
      <c r="C154" s="16"/>
      <c r="D154" s="76">
        <v>1</v>
      </c>
      <c r="E154" s="76" t="s">
        <v>175</v>
      </c>
      <c r="F154" s="17">
        <v>2019</v>
      </c>
      <c r="G154" s="76" t="s">
        <v>67</v>
      </c>
      <c r="H154" s="17" t="s">
        <v>184</v>
      </c>
      <c r="I154" s="17" t="s">
        <v>185</v>
      </c>
      <c r="J154" s="17">
        <v>522</v>
      </c>
      <c r="K154" s="80" t="s">
        <v>3</v>
      </c>
      <c r="L154" s="80" t="s">
        <v>3</v>
      </c>
      <c r="M154" s="80" t="s">
        <v>3</v>
      </c>
      <c r="N154" s="80" t="s">
        <v>3</v>
      </c>
      <c r="O154" s="80" t="s">
        <v>3</v>
      </c>
      <c r="P154" s="80" t="s">
        <v>3</v>
      </c>
      <c r="Q154" s="80" t="s">
        <v>3</v>
      </c>
      <c r="R154" s="80" t="s">
        <v>3</v>
      </c>
      <c r="S154" s="80" t="s">
        <v>3</v>
      </c>
    </row>
    <row r="155" spans="1:19" s="2" customFormat="1" ht="20.25" customHeight="1">
      <c r="A155" s="14"/>
      <c r="B155" s="16" t="s">
        <v>90</v>
      </c>
      <c r="C155" s="19" t="s">
        <v>183</v>
      </c>
      <c r="D155" s="77" t="s">
        <v>3</v>
      </c>
      <c r="E155" s="20" t="s">
        <v>3</v>
      </c>
      <c r="F155" s="20" t="s">
        <v>3</v>
      </c>
      <c r="G155" s="20"/>
      <c r="H155" s="20" t="s">
        <v>3</v>
      </c>
      <c r="I155" s="20" t="s">
        <v>3</v>
      </c>
      <c r="J155" s="20" t="s">
        <v>3</v>
      </c>
      <c r="K155" s="20" t="s">
        <v>3</v>
      </c>
      <c r="L155" s="20" t="s">
        <v>3</v>
      </c>
      <c r="M155" s="21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2771.6</v>
      </c>
      <c r="S155" s="83">
        <f>SUM(N155:R155)</f>
        <v>2771.6</v>
      </c>
    </row>
    <row r="156" spans="1:19" s="2" customFormat="1" ht="29.25" customHeight="1">
      <c r="A156" s="14"/>
      <c r="B156" s="16" t="s">
        <v>36</v>
      </c>
      <c r="C156" s="19"/>
      <c r="D156" s="77"/>
      <c r="E156" s="20"/>
      <c r="F156" s="20"/>
      <c r="G156" s="20"/>
      <c r="H156" s="20"/>
      <c r="I156" s="20"/>
      <c r="J156" s="20"/>
      <c r="K156" s="20"/>
      <c r="L156" s="20"/>
      <c r="M156" s="21"/>
      <c r="N156" s="21"/>
      <c r="O156" s="21"/>
      <c r="P156" s="21"/>
      <c r="Q156" s="21"/>
      <c r="R156" s="21"/>
      <c r="S156" s="83"/>
    </row>
    <row r="157" spans="1:19" s="2" customFormat="1" ht="17.25" customHeight="1">
      <c r="A157" s="14"/>
      <c r="B157" s="16" t="s">
        <v>43</v>
      </c>
      <c r="C157" s="19" t="s">
        <v>6</v>
      </c>
      <c r="D157" s="77" t="s">
        <v>3</v>
      </c>
      <c r="E157" s="20" t="s">
        <v>3</v>
      </c>
      <c r="F157" s="20" t="s">
        <v>3</v>
      </c>
      <c r="G157" s="20"/>
      <c r="H157" s="20"/>
      <c r="I157" s="20"/>
      <c r="J157" s="20"/>
      <c r="K157" s="20" t="s">
        <v>3</v>
      </c>
      <c r="L157" s="20" t="s">
        <v>3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2771.6</v>
      </c>
      <c r="S157" s="26">
        <f>R157</f>
        <v>2771.6</v>
      </c>
    </row>
    <row r="158" spans="1:19" s="2" customFormat="1" ht="16.5" customHeight="1">
      <c r="A158" s="14"/>
      <c r="B158" s="16" t="s">
        <v>42</v>
      </c>
      <c r="C158" s="19" t="s">
        <v>6</v>
      </c>
      <c r="D158" s="77" t="s">
        <v>3</v>
      </c>
      <c r="E158" s="20" t="s">
        <v>3</v>
      </c>
      <c r="F158" s="20" t="s">
        <v>3</v>
      </c>
      <c r="G158" s="20"/>
      <c r="H158" s="20"/>
      <c r="I158" s="20"/>
      <c r="J158" s="20"/>
      <c r="K158" s="20" t="s">
        <v>3</v>
      </c>
      <c r="L158" s="20" t="s">
        <v>3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6">
        <f>SUM(M158:R158)</f>
        <v>0</v>
      </c>
    </row>
    <row r="159" spans="1:19" s="2" customFormat="1" ht="16.5" customHeight="1">
      <c r="A159" s="14"/>
      <c r="B159" s="16" t="s">
        <v>9</v>
      </c>
      <c r="C159" s="19" t="s">
        <v>6</v>
      </c>
      <c r="D159" s="77" t="s">
        <v>3</v>
      </c>
      <c r="E159" s="20" t="s">
        <v>3</v>
      </c>
      <c r="F159" s="20" t="s">
        <v>3</v>
      </c>
      <c r="G159" s="20"/>
      <c r="H159" s="20"/>
      <c r="I159" s="20"/>
      <c r="J159" s="20"/>
      <c r="K159" s="20" t="s">
        <v>3</v>
      </c>
      <c r="L159" s="20" t="s">
        <v>3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6">
        <f>SUM(M159:R159)</f>
        <v>0</v>
      </c>
    </row>
    <row r="160" spans="1:19" s="2" customFormat="1" ht="138.75" customHeight="1">
      <c r="A160" s="14" t="s">
        <v>197</v>
      </c>
      <c r="B160" s="15" t="s">
        <v>206</v>
      </c>
      <c r="C160" s="24" t="s">
        <v>39</v>
      </c>
      <c r="D160" s="77" t="s">
        <v>3</v>
      </c>
      <c r="E160" s="41" t="s">
        <v>41</v>
      </c>
      <c r="F160" s="20" t="s">
        <v>3</v>
      </c>
      <c r="G160" s="77" t="s">
        <v>3</v>
      </c>
      <c r="H160" s="77" t="s">
        <v>3</v>
      </c>
      <c r="I160" s="77" t="s">
        <v>3</v>
      </c>
      <c r="J160" s="77" t="s">
        <v>3</v>
      </c>
      <c r="K160" s="77" t="s">
        <v>3</v>
      </c>
      <c r="L160" s="77" t="s">
        <v>3</v>
      </c>
      <c r="M160" s="73">
        <v>0</v>
      </c>
      <c r="N160" s="73">
        <v>0</v>
      </c>
      <c r="O160" s="73">
        <v>0</v>
      </c>
      <c r="P160" s="73">
        <v>0</v>
      </c>
      <c r="Q160" s="73">
        <v>0</v>
      </c>
      <c r="R160" s="73">
        <v>2</v>
      </c>
      <c r="S160" s="80">
        <v>2</v>
      </c>
    </row>
    <row r="161" spans="1:19" s="2" customFormat="1" ht="45" customHeight="1">
      <c r="A161" s="14" t="s">
        <v>201</v>
      </c>
      <c r="B161" s="23" t="s">
        <v>207</v>
      </c>
      <c r="C161" s="24"/>
      <c r="D161" s="25"/>
      <c r="E161" s="77"/>
      <c r="F161" s="25"/>
      <c r="G161" s="26"/>
      <c r="H161" s="20"/>
      <c r="I161" s="20"/>
      <c r="J161" s="20"/>
      <c r="K161" s="20"/>
      <c r="L161" s="20"/>
      <c r="M161" s="21"/>
      <c r="N161" s="27"/>
      <c r="O161" s="27"/>
      <c r="P161" s="27"/>
      <c r="Q161" s="27"/>
      <c r="R161" s="27"/>
      <c r="S161" s="26"/>
    </row>
    <row r="162" spans="1:19" s="2" customFormat="1" ht="20.25" customHeight="1">
      <c r="A162" s="14"/>
      <c r="B162" s="16" t="s">
        <v>90</v>
      </c>
      <c r="C162" s="19" t="s">
        <v>183</v>
      </c>
      <c r="D162" s="77" t="s">
        <v>3</v>
      </c>
      <c r="E162" s="20" t="s">
        <v>3</v>
      </c>
      <c r="F162" s="20" t="s">
        <v>3</v>
      </c>
      <c r="G162" s="20"/>
      <c r="H162" s="20" t="s">
        <v>3</v>
      </c>
      <c r="I162" s="20" t="s">
        <v>3</v>
      </c>
      <c r="J162" s="20" t="s">
        <v>3</v>
      </c>
      <c r="K162" s="20" t="s">
        <v>3</v>
      </c>
      <c r="L162" s="20" t="s">
        <v>3</v>
      </c>
      <c r="M162" s="21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2771.6</v>
      </c>
      <c r="S162" s="83">
        <f>SUM(N162:R162)</f>
        <v>2771.6</v>
      </c>
    </row>
    <row r="163" spans="1:19" s="2" customFormat="1" ht="26.25" customHeight="1">
      <c r="A163" s="14"/>
      <c r="B163" s="16" t="s">
        <v>36</v>
      </c>
      <c r="C163" s="19"/>
      <c r="D163" s="77"/>
      <c r="E163" s="20"/>
      <c r="F163" s="20"/>
      <c r="G163" s="20"/>
      <c r="H163" s="20"/>
      <c r="I163" s="20"/>
      <c r="J163" s="20"/>
      <c r="K163" s="20"/>
      <c r="L163" s="20"/>
      <c r="M163" s="21"/>
      <c r="N163" s="21"/>
      <c r="O163" s="21"/>
      <c r="P163" s="21"/>
      <c r="Q163" s="21"/>
      <c r="R163" s="21"/>
      <c r="S163" s="83"/>
    </row>
    <row r="164" spans="1:19" s="2" customFormat="1" ht="17.25" customHeight="1">
      <c r="A164" s="14"/>
      <c r="B164" s="16" t="s">
        <v>43</v>
      </c>
      <c r="C164" s="19" t="s">
        <v>6</v>
      </c>
      <c r="D164" s="77" t="s">
        <v>3</v>
      </c>
      <c r="E164" s="20" t="s">
        <v>3</v>
      </c>
      <c r="F164" s="20" t="s">
        <v>3</v>
      </c>
      <c r="G164" s="20"/>
      <c r="H164" s="20"/>
      <c r="I164" s="20"/>
      <c r="J164" s="20"/>
      <c r="K164" s="20" t="s">
        <v>3</v>
      </c>
      <c r="L164" s="20" t="s">
        <v>3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2771.6</v>
      </c>
      <c r="S164" s="26">
        <f>R164</f>
        <v>2771.6</v>
      </c>
    </row>
    <row r="165" spans="1:19" s="2" customFormat="1" ht="16.5" customHeight="1">
      <c r="A165" s="14"/>
      <c r="B165" s="16" t="s">
        <v>42</v>
      </c>
      <c r="C165" s="19" t="s">
        <v>6</v>
      </c>
      <c r="D165" s="77" t="s">
        <v>3</v>
      </c>
      <c r="E165" s="20" t="s">
        <v>3</v>
      </c>
      <c r="F165" s="20" t="s">
        <v>3</v>
      </c>
      <c r="G165" s="20"/>
      <c r="H165" s="20"/>
      <c r="I165" s="20"/>
      <c r="J165" s="20"/>
      <c r="K165" s="20" t="s">
        <v>3</v>
      </c>
      <c r="L165" s="20" t="s">
        <v>3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6">
        <v>0</v>
      </c>
    </row>
    <row r="166" spans="1:19" s="2" customFormat="1" ht="16.5" customHeight="1">
      <c r="A166" s="14"/>
      <c r="B166" s="16" t="s">
        <v>9</v>
      </c>
      <c r="C166" s="19" t="s">
        <v>6</v>
      </c>
      <c r="D166" s="77" t="s">
        <v>3</v>
      </c>
      <c r="E166" s="20" t="s">
        <v>3</v>
      </c>
      <c r="F166" s="20" t="s">
        <v>3</v>
      </c>
      <c r="G166" s="20"/>
      <c r="H166" s="20"/>
      <c r="I166" s="20"/>
      <c r="J166" s="20"/>
      <c r="K166" s="20" t="s">
        <v>3</v>
      </c>
      <c r="L166" s="20" t="s">
        <v>3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6">
        <v>0</v>
      </c>
    </row>
    <row r="167" spans="1:19" s="2" customFormat="1" ht="138" customHeight="1">
      <c r="A167" s="14" t="s">
        <v>202</v>
      </c>
      <c r="B167" s="15" t="s">
        <v>208</v>
      </c>
      <c r="C167" s="28" t="s">
        <v>153</v>
      </c>
      <c r="D167" s="77" t="s">
        <v>3</v>
      </c>
      <c r="E167" s="41" t="s">
        <v>41</v>
      </c>
      <c r="F167" s="20" t="s">
        <v>3</v>
      </c>
      <c r="G167" s="77" t="s">
        <v>3</v>
      </c>
      <c r="H167" s="77" t="s">
        <v>3</v>
      </c>
      <c r="I167" s="77" t="s">
        <v>3</v>
      </c>
      <c r="J167" s="77" t="s">
        <v>3</v>
      </c>
      <c r="K167" s="77" t="s">
        <v>3</v>
      </c>
      <c r="L167" s="77" t="s">
        <v>3</v>
      </c>
      <c r="M167" s="27">
        <v>0</v>
      </c>
      <c r="N167" s="29">
        <v>0</v>
      </c>
      <c r="O167" s="29">
        <v>0</v>
      </c>
      <c r="P167" s="29">
        <v>0</v>
      </c>
      <c r="Q167" s="29">
        <v>0</v>
      </c>
      <c r="R167" s="30">
        <v>0.96</v>
      </c>
      <c r="S167" s="86">
        <v>0.96</v>
      </c>
    </row>
    <row r="168" spans="1:19" s="2" customFormat="1" ht="48.75" customHeight="1">
      <c r="A168" s="45"/>
      <c r="B168" s="46" t="s">
        <v>37</v>
      </c>
      <c r="C168" s="47" t="s">
        <v>6</v>
      </c>
      <c r="D168" s="48"/>
      <c r="E168" s="49" t="s">
        <v>3</v>
      </c>
      <c r="F168" s="49" t="s">
        <v>3</v>
      </c>
      <c r="G168" s="49"/>
      <c r="H168" s="49" t="s">
        <v>3</v>
      </c>
      <c r="I168" s="49" t="s">
        <v>3</v>
      </c>
      <c r="J168" s="49" t="s">
        <v>3</v>
      </c>
      <c r="K168" s="49" t="s">
        <v>3</v>
      </c>
      <c r="L168" s="49" t="s">
        <v>3</v>
      </c>
      <c r="M168" s="22">
        <f>SUM(M42,M63,M134)</f>
        <v>78311.5</v>
      </c>
      <c r="N168" s="22">
        <f>SUM(N42,N63,N134)</f>
        <v>46708.5</v>
      </c>
      <c r="O168" s="22">
        <f>SUM(O42,O63,O134)</f>
        <v>46916.8</v>
      </c>
      <c r="P168" s="22">
        <v>111117.2</v>
      </c>
      <c r="Q168" s="22">
        <f>Q15</f>
        <v>124746.20000000001</v>
      </c>
      <c r="R168" s="22">
        <f>R15</f>
        <v>51702.2</v>
      </c>
      <c r="S168" s="83">
        <f>SUM(M168:R168)</f>
        <v>459502.4</v>
      </c>
    </row>
    <row r="169" spans="1:19" s="2" customFormat="1" ht="29.25" customHeight="1">
      <c r="A169" s="50"/>
      <c r="B169" s="16" t="s">
        <v>36</v>
      </c>
      <c r="C169" s="19"/>
      <c r="D169" s="77"/>
      <c r="E169" s="20"/>
      <c r="F169" s="20"/>
      <c r="G169" s="20"/>
      <c r="H169" s="20"/>
      <c r="I169" s="20"/>
      <c r="J169" s="20"/>
      <c r="K169" s="20"/>
      <c r="L169" s="20"/>
      <c r="M169" s="22"/>
      <c r="N169" s="22"/>
      <c r="O169" s="22"/>
      <c r="P169" s="22"/>
      <c r="Q169" s="21"/>
      <c r="R169" s="21"/>
      <c r="S169" s="26"/>
    </row>
    <row r="170" spans="1:19" s="2" customFormat="1" ht="16.5" customHeight="1">
      <c r="A170" s="50"/>
      <c r="B170" s="16" t="s">
        <v>43</v>
      </c>
      <c r="C170" s="19" t="s">
        <v>6</v>
      </c>
      <c r="D170" s="77"/>
      <c r="E170" s="20" t="s">
        <v>3</v>
      </c>
      <c r="F170" s="20" t="s">
        <v>3</v>
      </c>
      <c r="G170" s="20"/>
      <c r="H170" s="20" t="s">
        <v>3</v>
      </c>
      <c r="I170" s="20" t="s">
        <v>3</v>
      </c>
      <c r="J170" s="20" t="s">
        <v>3</v>
      </c>
      <c r="K170" s="20" t="s">
        <v>3</v>
      </c>
      <c r="L170" s="20" t="s">
        <v>3</v>
      </c>
      <c r="M170" s="21">
        <f aca="true" t="shared" si="2" ref="M170:P171">SUM(M44,M65,M136)</f>
        <v>71571</v>
      </c>
      <c r="N170" s="21">
        <f t="shared" si="2"/>
        <v>103323.2</v>
      </c>
      <c r="O170" s="21">
        <f t="shared" si="2"/>
        <v>76658.7</v>
      </c>
      <c r="P170" s="21">
        <f t="shared" si="2"/>
        <v>118008.9</v>
      </c>
      <c r="Q170" s="21">
        <f aca="true" t="shared" si="3" ref="Q170:R172">Q17</f>
        <v>122333.3</v>
      </c>
      <c r="R170" s="21">
        <f t="shared" si="3"/>
        <v>134331.69999999998</v>
      </c>
      <c r="S170" s="26">
        <f>SUM(M170:R170)</f>
        <v>626226.8</v>
      </c>
    </row>
    <row r="171" spans="1:19" s="2" customFormat="1" ht="16.5" customHeight="1">
      <c r="A171" s="50"/>
      <c r="B171" s="16" t="s">
        <v>42</v>
      </c>
      <c r="C171" s="19" t="s">
        <v>6</v>
      </c>
      <c r="D171" s="77"/>
      <c r="E171" s="20" t="s">
        <v>3</v>
      </c>
      <c r="F171" s="20" t="s">
        <v>3</v>
      </c>
      <c r="G171" s="20"/>
      <c r="H171" s="20" t="s">
        <v>3</v>
      </c>
      <c r="I171" s="20" t="s">
        <v>3</v>
      </c>
      <c r="J171" s="20" t="s">
        <v>3</v>
      </c>
      <c r="K171" s="20" t="s">
        <v>3</v>
      </c>
      <c r="L171" s="20" t="s">
        <v>3</v>
      </c>
      <c r="M171" s="21">
        <f t="shared" si="2"/>
        <v>0</v>
      </c>
      <c r="N171" s="21">
        <f t="shared" si="2"/>
        <v>17256.800000000003</v>
      </c>
      <c r="O171" s="21">
        <f t="shared" si="2"/>
        <v>12052.199999999999</v>
      </c>
      <c r="P171" s="21">
        <f t="shared" si="2"/>
        <v>15638.279999999999</v>
      </c>
      <c r="Q171" s="21">
        <f t="shared" si="3"/>
        <v>18735.199999999997</v>
      </c>
      <c r="R171" s="21">
        <f t="shared" si="3"/>
        <v>560.2</v>
      </c>
      <c r="S171" s="26">
        <f>SUM(M171:R171)</f>
        <v>64242.67999999999</v>
      </c>
    </row>
    <row r="172" spans="1:19" s="2" customFormat="1" ht="16.5" customHeight="1">
      <c r="A172" s="50"/>
      <c r="B172" s="16" t="s">
        <v>9</v>
      </c>
      <c r="C172" s="19" t="s">
        <v>6</v>
      </c>
      <c r="D172" s="77"/>
      <c r="E172" s="20" t="s">
        <v>3</v>
      </c>
      <c r="F172" s="20" t="s">
        <v>3</v>
      </c>
      <c r="G172" s="20"/>
      <c r="H172" s="20" t="s">
        <v>3</v>
      </c>
      <c r="I172" s="20" t="s">
        <v>3</v>
      </c>
      <c r="J172" s="20" t="s">
        <v>3</v>
      </c>
      <c r="K172" s="20" t="s">
        <v>3</v>
      </c>
      <c r="L172" s="20" t="s">
        <v>3</v>
      </c>
      <c r="M172" s="21">
        <f>SUM(M46,M67,M138)</f>
        <v>108664.5</v>
      </c>
      <c r="N172" s="21">
        <f>SUM(N46,N67,N138)</f>
        <v>80520.6</v>
      </c>
      <c r="O172" s="21">
        <f>SUM(O46,O67,O138)</f>
        <v>55726.5</v>
      </c>
      <c r="P172" s="21">
        <f>P19</f>
        <v>45606.490000000005</v>
      </c>
      <c r="Q172" s="21">
        <f t="shared" si="3"/>
        <v>61430.9</v>
      </c>
      <c r="R172" s="21">
        <f t="shared" si="3"/>
        <v>34420.2</v>
      </c>
      <c r="S172" s="26">
        <f>SUM(M172:R172)</f>
        <v>386369.19000000006</v>
      </c>
    </row>
    <row r="173" spans="1:19" ht="12" customHeight="1">
      <c r="A173" s="68"/>
      <c r="B173" s="69"/>
      <c r="C173" s="69"/>
      <c r="D173" s="70"/>
      <c r="E173" s="71"/>
      <c r="F173" s="71"/>
      <c r="G173" s="71"/>
      <c r="H173" s="71"/>
      <c r="I173" s="71"/>
      <c r="J173" s="71"/>
      <c r="K173" s="71"/>
      <c r="L173" s="71"/>
      <c r="M173" s="37"/>
      <c r="N173" s="37"/>
      <c r="O173" s="37"/>
      <c r="P173" s="37"/>
      <c r="Q173" s="37"/>
      <c r="R173" s="37"/>
      <c r="S173" s="87"/>
    </row>
    <row r="174" spans="1:20" ht="18.75" customHeight="1">
      <c r="A174" s="96" t="s">
        <v>157</v>
      </c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6"/>
    </row>
    <row r="175" spans="1:20" ht="18.75" customHeight="1">
      <c r="A175" s="96" t="s">
        <v>169</v>
      </c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5"/>
    </row>
    <row r="176" spans="1:20" ht="18.75" customHeight="1">
      <c r="A176" s="95" t="s">
        <v>173</v>
      </c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5"/>
    </row>
    <row r="177" spans="1:20" ht="18.75" customHeight="1">
      <c r="A177" s="96" t="s">
        <v>170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5"/>
    </row>
    <row r="178" spans="1:20" ht="18.75" customHeight="1">
      <c r="A178" s="96" t="s">
        <v>221</v>
      </c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5"/>
    </row>
    <row r="179" spans="1:20" ht="18.75" customHeight="1">
      <c r="A179" s="95" t="s">
        <v>172</v>
      </c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5"/>
    </row>
    <row r="180" spans="1:20" ht="18.75" customHeight="1">
      <c r="A180" s="96" t="s">
        <v>171</v>
      </c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5"/>
    </row>
    <row r="181" spans="1:20" ht="18.75" customHeight="1">
      <c r="A181" s="96" t="s">
        <v>222</v>
      </c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5"/>
    </row>
    <row r="182" spans="1:20" ht="18.75" customHeight="1">
      <c r="A182" s="101" t="s">
        <v>82</v>
      </c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5"/>
    </row>
    <row r="183" spans="1:20" ht="18.75" customHeight="1">
      <c r="A183" s="96" t="s">
        <v>74</v>
      </c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5"/>
    </row>
    <row r="184" spans="1:20" ht="18.75" customHeight="1">
      <c r="A184" s="96" t="s">
        <v>181</v>
      </c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5"/>
    </row>
    <row r="185" spans="1:20" ht="18" customHeight="1">
      <c r="A185" s="96" t="s">
        <v>83</v>
      </c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5"/>
    </row>
    <row r="186" spans="1:20" ht="18" customHeight="1">
      <c r="A186" s="96" t="s">
        <v>75</v>
      </c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5"/>
    </row>
    <row r="187" spans="1:20" ht="15.75" customHeight="1">
      <c r="A187" s="96" t="s">
        <v>181</v>
      </c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5"/>
    </row>
    <row r="188" spans="1:19" ht="19.5" customHeight="1">
      <c r="A188" s="96" t="s">
        <v>84</v>
      </c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</row>
    <row r="189" spans="1:19" ht="18.75">
      <c r="A189" s="96" t="s">
        <v>76</v>
      </c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</row>
    <row r="190" spans="1:19" ht="18.75">
      <c r="A190" s="96" t="s">
        <v>181</v>
      </c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</row>
    <row r="191" spans="1:19" ht="18" customHeight="1">
      <c r="A191" s="96" t="s">
        <v>85</v>
      </c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</row>
    <row r="192" spans="1:19" ht="18.75">
      <c r="A192" s="96" t="s">
        <v>77</v>
      </c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</row>
    <row r="193" spans="1:19" ht="18" customHeight="1">
      <c r="A193" s="96" t="s">
        <v>181</v>
      </c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</row>
    <row r="194" spans="1:19" ht="18" customHeight="1">
      <c r="A194" s="96" t="s">
        <v>86</v>
      </c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</row>
    <row r="195" spans="1:19" ht="18.75">
      <c r="A195" s="96" t="s">
        <v>78</v>
      </c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</row>
    <row r="196" spans="1:19" ht="18.75">
      <c r="A196" s="96" t="s">
        <v>181</v>
      </c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</row>
    <row r="197" spans="1:19" ht="39" customHeight="1">
      <c r="A197" s="94" t="s">
        <v>87</v>
      </c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1:19" ht="38.25" customHeight="1">
      <c r="A198" s="94" t="s">
        <v>79</v>
      </c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1:19" ht="18.75">
      <c r="A199" s="96" t="s">
        <v>181</v>
      </c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</row>
    <row r="200" spans="1:19" ht="18.75">
      <c r="A200" s="38" t="s">
        <v>177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79"/>
    </row>
    <row r="201" spans="1:19" ht="18.75">
      <c r="A201" s="39" t="s">
        <v>176</v>
      </c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88"/>
    </row>
    <row r="202" spans="1:19" ht="18.75">
      <c r="A202" s="39" t="s">
        <v>158</v>
      </c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88"/>
    </row>
    <row r="203" spans="1:19" ht="18.75">
      <c r="A203" s="91" t="s">
        <v>159</v>
      </c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</row>
    <row r="204" spans="1:19" ht="18.75">
      <c r="A204" s="40" t="s">
        <v>160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88"/>
    </row>
    <row r="205" spans="1:19" ht="18.75">
      <c r="A205" s="91" t="s">
        <v>161</v>
      </c>
      <c r="B205" s="91"/>
      <c r="C205" s="91"/>
      <c r="D205" s="91"/>
      <c r="E205" s="91"/>
      <c r="F205" s="91"/>
      <c r="G205" s="91"/>
      <c r="H205" s="91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88"/>
    </row>
    <row r="206" spans="1:19" ht="18.75">
      <c r="A206" s="91" t="s">
        <v>162</v>
      </c>
      <c r="B206" s="91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88"/>
    </row>
    <row r="207" spans="1:19" ht="18.75">
      <c r="A207" s="39" t="s">
        <v>163</v>
      </c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88"/>
    </row>
    <row r="208" spans="1:19" ht="18.75">
      <c r="A208" s="91" t="s">
        <v>164</v>
      </c>
      <c r="B208" s="91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88"/>
    </row>
    <row r="209" spans="1:19" ht="18.75">
      <c r="A209" s="91" t="s">
        <v>165</v>
      </c>
      <c r="B209" s="91"/>
      <c r="C209" s="91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88"/>
    </row>
    <row r="210" spans="1:19" ht="18.75">
      <c r="A210" s="91" t="s">
        <v>166</v>
      </c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</row>
    <row r="211" spans="1:19" ht="18.75">
      <c r="A211" s="91" t="s">
        <v>227</v>
      </c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</row>
    <row r="212" spans="1:19" ht="18.75">
      <c r="A212" s="90" t="s">
        <v>167</v>
      </c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</row>
    <row r="213" spans="1:19" ht="18.75">
      <c r="A213" s="90" t="s">
        <v>168</v>
      </c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</row>
    <row r="214" spans="1:19" ht="18.75">
      <c r="A214" s="90" t="s">
        <v>179</v>
      </c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</row>
    <row r="217" spans="7:11" ht="15">
      <c r="G217" s="13"/>
      <c r="H217" s="13"/>
      <c r="I217" s="13"/>
      <c r="J217" s="13"/>
      <c r="K217" s="1" t="s">
        <v>180</v>
      </c>
    </row>
  </sheetData>
  <sheetProtection/>
  <mergeCells count="55">
    <mergeCell ref="E51:E52"/>
    <mergeCell ref="A184:S184"/>
    <mergeCell ref="A186:S186"/>
    <mergeCell ref="A185:S185"/>
    <mergeCell ref="A199:S199"/>
    <mergeCell ref="A195:S195"/>
    <mergeCell ref="A181:S181"/>
    <mergeCell ref="A188:S188"/>
    <mergeCell ref="A193:S193"/>
    <mergeCell ref="A194:S194"/>
    <mergeCell ref="A192:S192"/>
    <mergeCell ref="A182:S182"/>
    <mergeCell ref="A183:S183"/>
    <mergeCell ref="P3:S3"/>
    <mergeCell ref="P5:S5"/>
    <mergeCell ref="A8:S9"/>
    <mergeCell ref="E11:E12"/>
    <mergeCell ref="D11:D12"/>
    <mergeCell ref="F11:F12"/>
    <mergeCell ref="A174:S174"/>
    <mergeCell ref="A176:S176"/>
    <mergeCell ref="A177:S177"/>
    <mergeCell ref="A178:S178"/>
    <mergeCell ref="A190:S190"/>
    <mergeCell ref="A191:S191"/>
    <mergeCell ref="A189:S189"/>
    <mergeCell ref="A187:S187"/>
    <mergeCell ref="P1:S1"/>
    <mergeCell ref="P2:S2"/>
    <mergeCell ref="C11:C12"/>
    <mergeCell ref="P4:S4"/>
    <mergeCell ref="G11:G12"/>
    <mergeCell ref="A212:S212"/>
    <mergeCell ref="K11:S11"/>
    <mergeCell ref="E53:E54"/>
    <mergeCell ref="E32:E33"/>
    <mergeCell ref="H11:J11"/>
    <mergeCell ref="B11:B12"/>
    <mergeCell ref="A203:S203"/>
    <mergeCell ref="A11:A12"/>
    <mergeCell ref="A198:S198"/>
    <mergeCell ref="A179:S179"/>
    <mergeCell ref="A180:S180"/>
    <mergeCell ref="A196:S196"/>
    <mergeCell ref="A197:S197"/>
    <mergeCell ref="E20:E21"/>
    <mergeCell ref="A175:S175"/>
    <mergeCell ref="A213:S213"/>
    <mergeCell ref="A214:S214"/>
    <mergeCell ref="A205:H205"/>
    <mergeCell ref="A206:B206"/>
    <mergeCell ref="A209:C209"/>
    <mergeCell ref="A208:B208"/>
    <mergeCell ref="A210:S210"/>
    <mergeCell ref="A211:S211"/>
  </mergeCells>
  <printOptions horizontalCentered="1" verticalCentered="1"/>
  <pageMargins left="0.2755905511811024" right="0.11811023622047245" top="0.9055118110236221" bottom="0.35433070866141736" header="0" footer="0"/>
  <pageSetup firstPageNumber="4" useFirstPageNumber="1" horizontalDpi="600" verticalDpi="600" orientation="landscape" paperSize="9" scale="4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A. Klishina</dc:creator>
  <cp:keywords/>
  <dc:description/>
  <cp:lastModifiedBy>Ольга Петровна Ли</cp:lastModifiedBy>
  <cp:lastPrinted>2019-10-01T06:23:12Z</cp:lastPrinted>
  <dcterms:created xsi:type="dcterms:W3CDTF">2013-11-22T11:49:29Z</dcterms:created>
  <dcterms:modified xsi:type="dcterms:W3CDTF">2019-10-14T02:30:36Z</dcterms:modified>
  <cp:category/>
  <cp:version/>
  <cp:contentType/>
  <cp:contentStatus/>
</cp:coreProperties>
</file>